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D:\workspace\1111-xxxxh\1信息化建设\7实施与招标\0000-智慧校园二期-信息化建设与数据治理\项目-领导小组会-党委会\20260127校银合作项目第五批立项\项目立项模板\"/>
    </mc:Choice>
  </mc:AlternateContent>
  <xr:revisionPtr revIDLastSave="0" documentId="13_ncr:1_{925BEAE9-85C1-4131-B1DE-1DAA7FDAC224}" xr6:coauthVersionLast="47" xr6:coauthVersionMax="47" xr10:uidLastSave="{00000000-0000-0000-0000-000000000000}"/>
  <bookViews>
    <workbookView xWindow="4060" yWindow="4060" windowWidth="28800" windowHeight="15370" xr2:uid="{00000000-000D-0000-FFFF-FFFF00000000}"/>
  </bookViews>
  <sheets>
    <sheet name="申请表" sheetId="1" r:id="rId1"/>
    <sheet name="性能表"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202" i="2" l="1"/>
  <c r="J107" i="2"/>
  <c r="A128" i="2"/>
  <c r="A101" i="2"/>
  <c r="H47" i="2"/>
  <c r="I36" i="2"/>
  <c r="A155" i="2"/>
  <c r="B175" i="2"/>
  <c r="B148" i="2"/>
  <c r="I94" i="2"/>
  <c r="J83" i="2"/>
  <c r="F112" i="2"/>
  <c r="I122" i="2"/>
  <c r="A202" i="2"/>
  <c r="B45" i="2"/>
  <c r="F48" i="2"/>
  <c r="I202" i="2"/>
  <c r="J113" i="2"/>
  <c r="E194" i="2"/>
  <c r="C36" i="2"/>
  <c r="H38" i="2"/>
  <c r="I141" i="2"/>
  <c r="A153" i="2"/>
  <c r="J143" i="2"/>
  <c r="E75" i="2"/>
  <c r="I77" i="2"/>
  <c r="J188" i="2"/>
  <c r="C200" i="2"/>
  <c r="A191" i="2"/>
  <c r="B169" i="2"/>
  <c r="F182" i="2"/>
  <c r="E199" i="2"/>
  <c r="H149" i="2"/>
  <c r="I169" i="2"/>
  <c r="I142" i="2"/>
  <c r="E90" i="2"/>
  <c r="F79" i="2"/>
  <c r="B67" i="2"/>
  <c r="F166" i="2"/>
  <c r="H25" i="2"/>
  <c r="F22" i="2"/>
  <c r="I59" i="2"/>
  <c r="B55" i="2"/>
  <c r="E76" i="2"/>
  <c r="J168" i="2"/>
  <c r="B103" i="2"/>
  <c r="F11" i="2"/>
  <c r="E155" i="2"/>
  <c r="B43" i="2"/>
  <c r="I155" i="2"/>
  <c r="B21" i="2"/>
  <c r="B49" i="2"/>
  <c r="F44" i="2"/>
  <c r="H30" i="2"/>
  <c r="C157" i="2"/>
  <c r="A89" i="2"/>
  <c r="J14" i="2"/>
  <c r="F37" i="2"/>
  <c r="H45" i="2"/>
  <c r="E115" i="2"/>
  <c r="A134" i="2"/>
  <c r="A17" i="2"/>
  <c r="I71" i="2"/>
  <c r="C55" i="2"/>
  <c r="E60" i="2"/>
  <c r="A138" i="2"/>
  <c r="B137" i="2"/>
  <c r="B41" i="2"/>
  <c r="F36" i="2"/>
  <c r="A20" i="2"/>
  <c r="J181" i="2"/>
  <c r="A81" i="2"/>
  <c r="B17" i="2"/>
  <c r="A19" i="2"/>
  <c r="C160" i="2"/>
  <c r="H98" i="2"/>
  <c r="J55" i="2"/>
  <c r="B139" i="2"/>
  <c r="F86" i="2"/>
  <c r="J72" i="2"/>
  <c r="J192" i="2"/>
  <c r="J48" i="2"/>
  <c r="C186" i="2"/>
  <c r="E188" i="2"/>
  <c r="J154" i="2"/>
  <c r="I171" i="2"/>
  <c r="H188" i="2"/>
  <c r="A139" i="2"/>
  <c r="B159" i="2"/>
  <c r="B132" i="2"/>
  <c r="J67" i="2"/>
  <c r="B194" i="2"/>
  <c r="I106" i="2"/>
  <c r="B29" i="2"/>
  <c r="C185" i="2"/>
  <c r="E178" i="2"/>
  <c r="E139" i="2"/>
  <c r="A137" i="2"/>
  <c r="E59" i="2"/>
  <c r="J172" i="2"/>
  <c r="A175" i="2"/>
  <c r="B121" i="2"/>
  <c r="I153" i="2"/>
  <c r="C194" i="2"/>
  <c r="J99" i="2"/>
  <c r="E196" i="2"/>
  <c r="J186" i="2"/>
  <c r="H39" i="2"/>
  <c r="I28" i="2"/>
  <c r="A147" i="2"/>
  <c r="B167" i="2"/>
  <c r="B140" i="2"/>
  <c r="I86" i="2"/>
  <c r="J75" i="2"/>
  <c r="F104" i="2"/>
  <c r="I114" i="2"/>
  <c r="C195" i="2"/>
  <c r="B37" i="2"/>
  <c r="F40" i="2"/>
  <c r="C193" i="2"/>
  <c r="J105" i="2"/>
  <c r="E186" i="2"/>
  <c r="C28" i="2"/>
  <c r="E171" i="2"/>
  <c r="I133" i="2"/>
  <c r="A145" i="2"/>
  <c r="J135" i="2"/>
  <c r="E67" i="2"/>
  <c r="I69" i="2"/>
  <c r="J180" i="2"/>
  <c r="B192" i="2"/>
  <c r="A183" i="2"/>
  <c r="F150" i="2"/>
  <c r="E167" i="2"/>
  <c r="H141" i="2"/>
  <c r="I161" i="2"/>
  <c r="I134" i="2"/>
  <c r="E82" i="2"/>
  <c r="F71" i="2"/>
  <c r="H93" i="2"/>
  <c r="F134" i="2"/>
  <c r="H8" i="2"/>
  <c r="A122" i="2"/>
  <c r="I51" i="2"/>
  <c r="B47" i="2"/>
  <c r="A36" i="2"/>
  <c r="C181" i="2"/>
  <c r="H91" i="2"/>
  <c r="C20" i="2"/>
  <c r="A47" i="2"/>
  <c r="H69" i="2"/>
  <c r="H124" i="2"/>
  <c r="F8" i="1"/>
  <c r="F197" i="2"/>
  <c r="I78" i="2"/>
  <c r="C187" i="2"/>
  <c r="J174" i="2"/>
  <c r="J97" i="2"/>
  <c r="F186" i="2"/>
  <c r="I125" i="2"/>
  <c r="J127" i="2"/>
  <c r="I61" i="2"/>
  <c r="B184" i="2"/>
  <c r="J112" i="2"/>
  <c r="E135" i="2"/>
  <c r="H133" i="2"/>
  <c r="I126" i="2"/>
  <c r="E74" i="2"/>
  <c r="H37" i="2"/>
  <c r="A110" i="2"/>
  <c r="C178" i="2"/>
  <c r="F189" i="2"/>
  <c r="E180" i="2"/>
  <c r="C124" i="2"/>
  <c r="I139" i="2"/>
  <c r="H156" i="2"/>
  <c r="A131" i="2"/>
  <c r="B151" i="2"/>
  <c r="B124" i="2"/>
  <c r="I70" i="2"/>
  <c r="J59" i="2"/>
  <c r="B186" i="2"/>
  <c r="I98" i="2"/>
  <c r="C179" i="2"/>
  <c r="A190" i="2"/>
  <c r="J142" i="2"/>
  <c r="C177" i="2"/>
  <c r="E197" i="2"/>
  <c r="E170" i="2"/>
  <c r="F154" i="2"/>
  <c r="A114" i="2"/>
  <c r="I117" i="2"/>
  <c r="A129" i="2"/>
  <c r="J119" i="2"/>
  <c r="E51" i="2"/>
  <c r="I53" i="2"/>
  <c r="J164" i="2"/>
  <c r="B176" i="2"/>
  <c r="A167" i="2"/>
  <c r="F98" i="2"/>
  <c r="I103" i="2"/>
  <c r="C170" i="2"/>
  <c r="F181" i="2"/>
  <c r="E172" i="2"/>
  <c r="I105" i="2"/>
  <c r="F114" i="2"/>
  <c r="E125" i="2"/>
  <c r="A123" i="2"/>
  <c r="B143" i="2"/>
  <c r="B116" i="2"/>
  <c r="I62" i="2"/>
  <c r="J51" i="2"/>
  <c r="B178" i="2"/>
  <c r="C198" i="2"/>
  <c r="C171" i="2"/>
  <c r="A158" i="2"/>
  <c r="C116" i="2"/>
  <c r="C169" i="2"/>
  <c r="E189" i="2"/>
  <c r="E162" i="2"/>
  <c r="I123" i="2"/>
  <c r="E99" i="2"/>
  <c r="I109" i="2"/>
  <c r="A121" i="2"/>
  <c r="I200" i="2"/>
  <c r="E43" i="2"/>
  <c r="I45" i="2"/>
  <c r="J156" i="2"/>
  <c r="B168" i="2"/>
  <c r="A159" i="2"/>
  <c r="F90" i="2"/>
  <c r="J92" i="2"/>
  <c r="F100" i="2"/>
  <c r="H117" i="2"/>
  <c r="I137" i="2"/>
  <c r="I110" i="2"/>
  <c r="E58" i="2"/>
  <c r="F47" i="2"/>
  <c r="F94" i="2"/>
  <c r="A88" i="2"/>
  <c r="F25" i="2"/>
  <c r="B123" i="2"/>
  <c r="I27" i="2"/>
  <c r="B23" i="2"/>
  <c r="E7" i="2"/>
  <c r="F126" i="2"/>
  <c r="H67" i="2"/>
  <c r="A87" i="2"/>
  <c r="J17" i="2"/>
  <c r="A90" i="2"/>
  <c r="E85" i="2"/>
  <c r="I132" i="2"/>
  <c r="A174" i="2"/>
  <c r="C45" i="2"/>
  <c r="B10" i="2"/>
  <c r="I23" i="2"/>
  <c r="A57" i="2"/>
  <c r="H6" i="2"/>
  <c r="F124" i="2"/>
  <c r="E79" i="2"/>
  <c r="I73" i="2"/>
  <c r="C11" i="2"/>
  <c r="F30" i="2"/>
  <c r="J80" i="2"/>
  <c r="C27" i="2"/>
  <c r="B110" i="2"/>
  <c r="J13" i="2"/>
  <c r="C162" i="2"/>
  <c r="F173" i="2"/>
  <c r="E164" i="2"/>
  <c r="J94" i="2"/>
  <c r="F99" i="2"/>
  <c r="F108" i="2"/>
  <c r="A115" i="2"/>
  <c r="B135" i="2"/>
  <c r="B108" i="2"/>
  <c r="I54" i="2"/>
  <c r="J43" i="2"/>
  <c r="B170" i="2"/>
  <c r="C190" i="2"/>
  <c r="C163" i="2"/>
  <c r="C126" i="2"/>
  <c r="H100" i="2"/>
  <c r="C161" i="2"/>
  <c r="E181" i="2"/>
  <c r="E154" i="2"/>
  <c r="J103" i="2"/>
  <c r="B90" i="2"/>
  <c r="H201" i="2"/>
  <c r="A113" i="2"/>
  <c r="F193" i="2"/>
  <c r="E35" i="2"/>
  <c r="I199" i="2"/>
  <c r="J148" i="2"/>
  <c r="B160" i="2"/>
  <c r="A151" i="2"/>
  <c r="F82" i="2"/>
  <c r="J84" i="2"/>
  <c r="C106" i="2"/>
  <c r="F117" i="2"/>
  <c r="A197" i="2"/>
  <c r="J38" i="2"/>
  <c r="C42" i="2"/>
  <c r="E153" i="2"/>
  <c r="H163" i="2"/>
  <c r="F155" i="2"/>
  <c r="J195" i="2"/>
  <c r="F109" i="2"/>
  <c r="A189" i="2"/>
  <c r="J30" i="2"/>
  <c r="A182" i="2"/>
  <c r="E145" i="2"/>
  <c r="H155" i="2"/>
  <c r="F147" i="2"/>
  <c r="A78" i="2"/>
  <c r="E81" i="2"/>
  <c r="H200" i="2"/>
  <c r="B106" i="2"/>
  <c r="C202" i="2"/>
  <c r="C99" i="2"/>
  <c r="J45" i="2"/>
  <c r="H190" i="2"/>
  <c r="H202" i="2"/>
  <c r="I192" i="2"/>
  <c r="C176" i="2"/>
  <c r="B193" i="2"/>
  <c r="B26" i="2"/>
  <c r="E136" i="2"/>
  <c r="F156" i="2"/>
  <c r="F129" i="2"/>
  <c r="B76" i="2"/>
  <c r="C65" i="2"/>
  <c r="F183" i="2"/>
  <c r="B96" i="2"/>
  <c r="H175" i="2"/>
  <c r="E179" i="2"/>
  <c r="C132" i="2"/>
  <c r="A140" i="2"/>
  <c r="C151" i="2"/>
  <c r="B142" i="2"/>
  <c r="H72" i="2"/>
  <c r="A76" i="2"/>
  <c r="I164" i="2"/>
  <c r="I191" i="2"/>
  <c r="A79" i="2"/>
  <c r="F15" i="2"/>
  <c r="I55" i="2"/>
  <c r="F61" i="2"/>
  <c r="F20" i="2"/>
  <c r="E13" i="2"/>
  <c r="J82" i="2"/>
  <c r="C78" i="2"/>
  <c r="I14" i="2"/>
  <c r="I140" i="2"/>
  <c r="B181" i="2"/>
  <c r="H57" i="2"/>
  <c r="F73" i="2"/>
  <c r="J49" i="2"/>
  <c r="C85" i="2"/>
  <c r="C53" i="2"/>
  <c r="C72" i="2"/>
  <c r="H66" i="2"/>
  <c r="F33" i="2"/>
  <c r="E158" i="2"/>
  <c r="J134" i="2"/>
  <c r="A23" i="2"/>
  <c r="C15" i="2"/>
  <c r="A11" i="2"/>
  <c r="J63" i="2"/>
  <c r="J20" i="2"/>
  <c r="C26" i="2"/>
  <c r="B113" i="2"/>
  <c r="J187" i="2"/>
  <c r="F101" i="2"/>
  <c r="A181" i="2"/>
  <c r="J200" i="2"/>
  <c r="A150" i="2"/>
  <c r="E137" i="2"/>
  <c r="H147" i="2"/>
  <c r="F139" i="2"/>
  <c r="A70" i="2"/>
  <c r="E73" i="2"/>
  <c r="F192" i="2"/>
  <c r="B98" i="2"/>
  <c r="H193" i="2"/>
  <c r="I179" i="2"/>
  <c r="H196" i="2"/>
  <c r="H182" i="2"/>
  <c r="J193" i="2"/>
  <c r="I184" i="2"/>
  <c r="C144" i="2"/>
  <c r="B161" i="2"/>
  <c r="F174" i="2"/>
  <c r="E128" i="2"/>
  <c r="F148" i="2"/>
  <c r="F121" i="2"/>
  <c r="B68" i="2"/>
  <c r="C57" i="2"/>
  <c r="F175" i="2"/>
  <c r="H194" i="2"/>
  <c r="H167" i="2"/>
  <c r="E147" i="2"/>
  <c r="F110" i="2"/>
  <c r="A132" i="2"/>
  <c r="C143" i="2"/>
  <c r="B134" i="2"/>
  <c r="H64" i="2"/>
  <c r="A68" i="2"/>
  <c r="I100" i="2"/>
  <c r="I159" i="2"/>
  <c r="A33" i="2"/>
  <c r="E15" i="2"/>
  <c r="J96" i="2"/>
  <c r="F53" i="2"/>
  <c r="J147" i="2"/>
  <c r="A168" i="2"/>
  <c r="A141" i="2"/>
  <c r="H87" i="2"/>
  <c r="I76" i="2"/>
  <c r="A195" i="2"/>
  <c r="H107" i="2"/>
  <c r="B188" i="2"/>
  <c r="A30" i="2"/>
  <c r="F178" i="2"/>
  <c r="F152" i="2"/>
  <c r="I162" i="2"/>
  <c r="H153" i="2"/>
  <c r="B85" i="2"/>
  <c r="F88" i="2"/>
  <c r="H142" i="2"/>
  <c r="J153" i="2"/>
  <c r="I144" i="2"/>
  <c r="C76" i="2"/>
  <c r="H78" i="2"/>
  <c r="I181" i="2"/>
  <c r="A193" i="2"/>
  <c r="J183" i="2"/>
  <c r="H140" i="2"/>
  <c r="A154" i="2"/>
  <c r="J170" i="2"/>
  <c r="F135" i="2"/>
  <c r="H154" i="2"/>
  <c r="H127" i="2"/>
  <c r="C75" i="2"/>
  <c r="E64" i="2"/>
  <c r="H189" i="2"/>
  <c r="C103" i="2"/>
  <c r="I182" i="2"/>
  <c r="H24" i="2"/>
  <c r="H160" i="2"/>
  <c r="J157" i="2"/>
  <c r="E78" i="2"/>
  <c r="H176" i="2"/>
  <c r="E8" i="2"/>
  <c r="H120" i="2"/>
  <c r="B95" i="2"/>
  <c r="I40" i="2"/>
  <c r="B179" i="2"/>
  <c r="J34" i="2"/>
  <c r="C30" i="2"/>
  <c r="I13" i="2"/>
  <c r="J133" i="2"/>
  <c r="I74" i="2"/>
  <c r="E23" i="2"/>
  <c r="B89" i="2"/>
  <c r="F84" i="2"/>
  <c r="A21" i="2"/>
  <c r="I188" i="2"/>
  <c r="C24" i="2"/>
  <c r="J102" i="2"/>
  <c r="J19" i="2"/>
  <c r="I79" i="2"/>
  <c r="B64" i="2"/>
  <c r="E33" i="2"/>
  <c r="B35" i="2"/>
  <c r="E25" i="2"/>
  <c r="H4" i="2"/>
  <c r="J64" i="2"/>
  <c r="H21" i="2"/>
  <c r="I72" i="2"/>
  <c r="F4" i="2"/>
  <c r="J128" i="2"/>
  <c r="A117" i="2"/>
  <c r="C52" i="2"/>
  <c r="F111" i="2"/>
  <c r="C51" i="2"/>
  <c r="I185" i="2"/>
  <c r="F95" i="2"/>
  <c r="A166" i="2"/>
  <c r="J139" i="2"/>
  <c r="A160" i="2"/>
  <c r="A133" i="2"/>
  <c r="H79" i="2"/>
  <c r="I68" i="2"/>
  <c r="A187" i="2"/>
  <c r="H99" i="2"/>
  <c r="B180" i="2"/>
  <c r="B197" i="2"/>
  <c r="F146" i="2"/>
  <c r="F144" i="2"/>
  <c r="I154" i="2"/>
  <c r="H145" i="2"/>
  <c r="B77" i="2"/>
  <c r="F80" i="2"/>
  <c r="H134" i="2"/>
  <c r="J145" i="2"/>
  <c r="I136" i="2"/>
  <c r="C68" i="2"/>
  <c r="H70" i="2"/>
  <c r="I173" i="2"/>
  <c r="A185" i="2"/>
  <c r="J175" i="2"/>
  <c r="H114" i="2"/>
  <c r="A126" i="2"/>
  <c r="J138" i="2"/>
  <c r="F127" i="2"/>
  <c r="H146" i="2"/>
  <c r="H119" i="2"/>
  <c r="C67" i="2"/>
  <c r="E56" i="2"/>
  <c r="H181" i="2"/>
  <c r="F202" i="2"/>
  <c r="I174" i="2"/>
  <c r="I175" i="2"/>
  <c r="H128" i="2"/>
  <c r="F190" i="2"/>
  <c r="E70" i="2"/>
  <c r="A9" i="2"/>
  <c r="J29" i="2"/>
  <c r="H92" i="2"/>
  <c r="B87" i="2"/>
  <c r="J23" i="2"/>
  <c r="B115" i="2"/>
  <c r="J26" i="2"/>
  <c r="A198" i="2"/>
  <c r="A6" i="2"/>
  <c r="E109" i="2"/>
  <c r="I66" i="2"/>
  <c r="B81" i="2"/>
  <c r="F76" i="2"/>
  <c r="A13" i="2"/>
  <c r="I124" i="2"/>
  <c r="F170" i="2"/>
  <c r="H41" i="2"/>
  <c r="C9" i="2"/>
  <c r="C172" i="2"/>
  <c r="B56" i="2"/>
  <c r="I107" i="2"/>
  <c r="A146" i="2"/>
  <c r="I108" i="2"/>
  <c r="B22" i="2"/>
  <c r="A144" i="2"/>
  <c r="F64" i="2"/>
  <c r="I157" i="2"/>
  <c r="I93" i="2"/>
  <c r="H103" i="2"/>
  <c r="H165" i="2"/>
  <c r="I112" i="2"/>
  <c r="E54" i="2"/>
  <c r="J131" i="2"/>
  <c r="A152" i="2"/>
  <c r="A125" i="2"/>
  <c r="H71" i="2"/>
  <c r="I60" i="2"/>
  <c r="A179" i="2"/>
  <c r="B199" i="2"/>
  <c r="B172" i="2"/>
  <c r="B165" i="2"/>
  <c r="F118" i="2"/>
  <c r="F136" i="2"/>
  <c r="I146" i="2"/>
  <c r="H137" i="2"/>
  <c r="B69" i="2"/>
  <c r="F72" i="2"/>
  <c r="H126" i="2"/>
  <c r="J137" i="2"/>
  <c r="I128" i="2"/>
  <c r="C60" i="2"/>
  <c r="H62" i="2"/>
  <c r="I165" i="2"/>
  <c r="A177" i="2"/>
  <c r="J167" i="2"/>
  <c r="I99" i="2"/>
  <c r="E107" i="2"/>
  <c r="I115" i="2"/>
  <c r="F119" i="2"/>
  <c r="H138" i="2"/>
  <c r="H111" i="2"/>
  <c r="C59" i="2"/>
  <c r="E48" i="2"/>
  <c r="H173" i="2"/>
  <c r="I193" i="2"/>
  <c r="I166" i="2"/>
  <c r="I143" i="2"/>
  <c r="H108" i="2"/>
  <c r="I63" i="2"/>
  <c r="E62" i="2"/>
  <c r="C22" i="2"/>
  <c r="I17" i="2"/>
  <c r="I83" i="2"/>
  <c r="B79" i="2"/>
  <c r="H15" i="2"/>
  <c r="I148" i="2"/>
  <c r="H184" i="2"/>
  <c r="I64" i="2"/>
  <c r="I12" i="2"/>
  <c r="I39" i="2"/>
  <c r="I58" i="2"/>
  <c r="F12" i="2"/>
  <c r="B73" i="2"/>
  <c r="F68" i="2"/>
  <c r="F59" i="2"/>
  <c r="E166" i="2"/>
  <c r="F138" i="2"/>
  <c r="E24" i="2"/>
  <c r="E26" i="2"/>
  <c r="F57" i="2"/>
  <c r="B48" i="2"/>
  <c r="A71" i="2"/>
  <c r="I42" i="2"/>
  <c r="A95" i="2"/>
  <c r="C140" i="2"/>
  <c r="J4" i="2"/>
  <c r="J106" i="2"/>
  <c r="J123" i="2"/>
  <c r="H63" i="2"/>
  <c r="I52" i="2"/>
  <c r="A171" i="2"/>
  <c r="B191" i="2"/>
  <c r="B164" i="2"/>
  <c r="B133" i="2"/>
  <c r="B102" i="2"/>
  <c r="F128" i="2"/>
  <c r="I138" i="2"/>
  <c r="H129" i="2"/>
  <c r="B61" i="2"/>
  <c r="H118" i="2"/>
  <c r="J129" i="2"/>
  <c r="I120" i="2"/>
  <c r="H54" i="2"/>
  <c r="A169" i="2"/>
  <c r="J159" i="2"/>
  <c r="E91" i="2"/>
  <c r="A102" i="2"/>
  <c r="H130" i="2"/>
  <c r="E40" i="2"/>
  <c r="I158" i="2"/>
  <c r="A111" i="2"/>
  <c r="I88" i="2"/>
  <c r="C154" i="2"/>
  <c r="E140" i="2"/>
  <c r="C58" i="2"/>
  <c r="H139" i="2"/>
  <c r="A54" i="2"/>
  <c r="F176" i="2"/>
  <c r="H177" i="2"/>
  <c r="H132" i="2"/>
  <c r="J177" i="2"/>
  <c r="C101" i="2"/>
  <c r="C118" i="2"/>
  <c r="F132" i="2"/>
  <c r="B52" i="2"/>
  <c r="F159" i="2"/>
  <c r="H151" i="2"/>
  <c r="E88" i="2"/>
  <c r="C175" i="2"/>
  <c r="A194" i="2"/>
  <c r="H192" i="2"/>
  <c r="H36" i="2"/>
  <c r="E6" i="2"/>
  <c r="H85" i="2"/>
  <c r="E20" i="2"/>
  <c r="F35" i="2"/>
  <c r="H75" i="2"/>
  <c r="J37" i="2"/>
  <c r="F81" i="2"/>
  <c r="E53" i="2"/>
  <c r="H61" i="2"/>
  <c r="J25" i="2"/>
  <c r="I151" i="2"/>
  <c r="J98" i="2"/>
  <c r="A63" i="2"/>
  <c r="J173" i="2"/>
  <c r="I57" i="2"/>
  <c r="E21" i="2"/>
  <c r="E195" i="2"/>
  <c r="B62" i="2"/>
  <c r="A10" i="2"/>
  <c r="B105" i="2"/>
  <c r="H115" i="2"/>
  <c r="H121" i="2"/>
  <c r="C44" i="2"/>
  <c r="I85" i="2"/>
  <c r="C135" i="2"/>
  <c r="I37" i="2"/>
  <c r="E191" i="2"/>
  <c r="H16" i="2"/>
  <c r="I33" i="2"/>
  <c r="E150" i="2"/>
  <c r="C122" i="2"/>
  <c r="A93" i="2"/>
  <c r="E94" i="2"/>
  <c r="B57" i="2"/>
  <c r="B46" i="2"/>
  <c r="I84" i="2"/>
  <c r="B127" i="2"/>
  <c r="F200" i="2"/>
  <c r="B154" i="2"/>
  <c r="C147" i="2"/>
  <c r="E165" i="2"/>
  <c r="E184" i="2"/>
  <c r="I135" i="2"/>
  <c r="B144" i="2"/>
  <c r="C119" i="2"/>
  <c r="E86" i="2"/>
  <c r="B173" i="2"/>
  <c r="C34" i="2"/>
  <c r="B33" i="2"/>
  <c r="H148" i="2"/>
  <c r="C93" i="2"/>
  <c r="F70" i="2"/>
  <c r="I44" i="2"/>
  <c r="F195" i="2"/>
  <c r="C139" i="2"/>
  <c r="E176" i="2"/>
  <c r="F58" i="2"/>
  <c r="I195" i="2"/>
  <c r="J114" i="2"/>
  <c r="A66" i="2"/>
  <c r="F45" i="2"/>
  <c r="J28" i="2"/>
  <c r="I11" i="2"/>
  <c r="J171" i="2"/>
  <c r="F187" i="2"/>
  <c r="A67" i="2"/>
  <c r="F161" i="2"/>
  <c r="I177" i="2"/>
  <c r="C146" i="2"/>
  <c r="E132" i="2"/>
  <c r="C50" i="2"/>
  <c r="H131" i="2"/>
  <c r="A46" i="2"/>
  <c r="F168" i="2"/>
  <c r="H169" i="2"/>
  <c r="J110" i="2"/>
  <c r="J169" i="2"/>
  <c r="C92" i="2"/>
  <c r="I197" i="2"/>
  <c r="J199" i="2"/>
  <c r="B44" i="2"/>
  <c r="F151" i="2"/>
  <c r="H143" i="2"/>
  <c r="E80" i="2"/>
  <c r="C167" i="2"/>
  <c r="A162" i="2"/>
  <c r="F87" i="2"/>
  <c r="H28" i="2"/>
  <c r="I6" i="2"/>
  <c r="A35" i="2"/>
  <c r="E12" i="2"/>
  <c r="H20" i="2"/>
  <c r="H59" i="2"/>
  <c r="I22" i="2"/>
  <c r="F116" i="2"/>
  <c r="E45" i="2"/>
  <c r="C192" i="2"/>
  <c r="I16" i="2"/>
  <c r="B30" i="2"/>
  <c r="A73" i="2"/>
  <c r="I30" i="2"/>
  <c r="J109" i="2"/>
  <c r="I49" i="2"/>
  <c r="F75" i="2"/>
  <c r="C63" i="2"/>
  <c r="F46" i="2"/>
  <c r="F54" i="2"/>
  <c r="C130" i="2"/>
  <c r="F120" i="2"/>
  <c r="J121" i="2"/>
  <c r="J151" i="2"/>
  <c r="H95" i="2"/>
  <c r="F55" i="2"/>
  <c r="F51" i="2"/>
  <c r="E29" i="2"/>
  <c r="A49" i="2"/>
  <c r="A28" i="2"/>
  <c r="A173" i="2"/>
  <c r="A91" i="2"/>
  <c r="B152" i="2"/>
  <c r="B97" i="2"/>
  <c r="I43" i="2"/>
  <c r="E190" i="2"/>
  <c r="A82" i="2"/>
  <c r="C14" i="2"/>
  <c r="H97" i="2"/>
  <c r="F49" i="2"/>
  <c r="A165" i="2"/>
  <c r="A83" i="2"/>
  <c r="F177" i="2"/>
  <c r="F66" i="2"/>
  <c r="H88" i="2"/>
  <c r="F16" i="2"/>
  <c r="E126" i="2"/>
  <c r="A74" i="2"/>
  <c r="I18" i="2"/>
  <c r="J47" i="2"/>
  <c r="I24" i="2"/>
  <c r="F32" i="2"/>
  <c r="A157" i="2"/>
  <c r="C168" i="2"/>
  <c r="A75" i="2"/>
  <c r="A77" i="2"/>
  <c r="F169" i="2"/>
  <c r="B136" i="2"/>
  <c r="A196" i="2"/>
  <c r="H80" i="2"/>
  <c r="F198" i="2"/>
  <c r="C188" i="2"/>
  <c r="C117" i="2"/>
  <c r="I21" i="2"/>
  <c r="H17" i="2"/>
  <c r="E102" i="2"/>
  <c r="E71" i="2"/>
  <c r="J12" i="2"/>
  <c r="J11" i="2"/>
  <c r="I201" i="2"/>
  <c r="C136" i="2"/>
  <c r="C131" i="2"/>
  <c r="A69" i="2"/>
  <c r="I97" i="2"/>
  <c r="F50" i="2"/>
  <c r="H56" i="2"/>
  <c r="C138" i="2"/>
  <c r="E124" i="2"/>
  <c r="J120" i="2"/>
  <c r="H123" i="2"/>
  <c r="A38" i="2"/>
  <c r="F160" i="2"/>
  <c r="H161" i="2"/>
  <c r="I96" i="2"/>
  <c r="J161" i="2"/>
  <c r="C84" i="2"/>
  <c r="I189" i="2"/>
  <c r="J191" i="2"/>
  <c r="A186" i="2"/>
  <c r="F143" i="2"/>
  <c r="H135" i="2"/>
  <c r="E72" i="2"/>
  <c r="C159" i="2"/>
  <c r="A130" i="2"/>
  <c r="F63" i="2"/>
  <c r="I127" i="2"/>
  <c r="F83" i="2"/>
  <c r="I75" i="2"/>
  <c r="A22" i="2"/>
  <c r="J87" i="2"/>
  <c r="H51" i="2"/>
  <c r="A8" i="2"/>
  <c r="A27" i="2"/>
  <c r="E37" i="2"/>
  <c r="E103" i="2"/>
  <c r="I8" i="2"/>
  <c r="A18" i="2"/>
  <c r="A65" i="2"/>
  <c r="B20" i="2"/>
  <c r="B83" i="2"/>
  <c r="I41" i="2"/>
  <c r="H35" i="2"/>
  <c r="B86" i="2"/>
  <c r="E97" i="2"/>
  <c r="C95" i="2"/>
  <c r="E116" i="2"/>
  <c r="F107" i="2"/>
  <c r="F56" i="2"/>
  <c r="I149" i="2"/>
  <c r="F103" i="2"/>
  <c r="E32" i="2"/>
  <c r="B111" i="2"/>
  <c r="E108" i="2"/>
  <c r="I67" i="2"/>
  <c r="F6" i="2"/>
  <c r="H18" i="2"/>
  <c r="J104" i="2"/>
  <c r="B65" i="2"/>
  <c r="B28" i="2"/>
  <c r="B12" i="2"/>
  <c r="E123" i="2"/>
  <c r="C17" i="2"/>
  <c r="E4" i="2"/>
  <c r="I92" i="2"/>
  <c r="B183" i="2"/>
  <c r="I46" i="2"/>
  <c r="B162" i="2"/>
  <c r="C155" i="2"/>
  <c r="E173" i="2"/>
  <c r="E192" i="2"/>
  <c r="F185" i="2"/>
  <c r="I167" i="2"/>
  <c r="F74" i="2"/>
  <c r="I113" i="2"/>
  <c r="C127" i="2"/>
  <c r="F39" i="2"/>
  <c r="H23" i="2"/>
  <c r="A39" i="2"/>
  <c r="E159" i="2"/>
  <c r="C69" i="2"/>
  <c r="B141" i="2"/>
  <c r="A5" i="2"/>
  <c r="H180" i="2"/>
  <c r="J158" i="2"/>
  <c r="I25" i="2"/>
  <c r="B36" i="2"/>
  <c r="E11" i="2"/>
  <c r="C114" i="2"/>
  <c r="A85" i="2"/>
  <c r="J90" i="2"/>
  <c r="F31" i="2"/>
  <c r="I35" i="2"/>
  <c r="E127" i="2"/>
  <c r="H27" i="2"/>
  <c r="B155" i="2"/>
  <c r="E87" i="2"/>
  <c r="I9" i="2"/>
  <c r="J179" i="2"/>
  <c r="B146" i="2"/>
  <c r="E157" i="2"/>
  <c r="C112" i="2"/>
  <c r="C111" i="2"/>
  <c r="F8" i="2"/>
  <c r="F106" i="2"/>
  <c r="B25" i="2"/>
  <c r="A120" i="2"/>
  <c r="E38" i="2"/>
  <c r="E131" i="2"/>
  <c r="A149" i="2"/>
  <c r="B138" i="2"/>
  <c r="E149" i="2"/>
  <c r="E168" i="2"/>
  <c r="B128" i="2"/>
  <c r="A188" i="2"/>
  <c r="J115" i="2"/>
  <c r="J78" i="2"/>
  <c r="E177" i="2"/>
  <c r="F163" i="2"/>
  <c r="E89" i="2"/>
  <c r="B114" i="2"/>
  <c r="C107" i="2"/>
  <c r="H198" i="2"/>
  <c r="A201" i="2"/>
  <c r="A45" i="2"/>
  <c r="E144" i="2"/>
  <c r="F137" i="2"/>
  <c r="C73" i="2"/>
  <c r="B104" i="2"/>
  <c r="F26" i="2"/>
  <c r="A164" i="2"/>
  <c r="B198" i="2"/>
  <c r="H32" i="2"/>
  <c r="B195" i="2"/>
  <c r="A64" i="2"/>
  <c r="B32" i="2"/>
  <c r="F93" i="2"/>
  <c r="F91" i="2"/>
  <c r="E143" i="2"/>
  <c r="C62" i="2"/>
  <c r="J6" i="2"/>
  <c r="A34" i="2"/>
  <c r="E92" i="2"/>
  <c r="J89" i="2"/>
  <c r="J190" i="2"/>
  <c r="F65" i="2"/>
  <c r="H74" i="2"/>
  <c r="H89" i="2"/>
  <c r="E39" i="2"/>
  <c r="H12" i="2"/>
  <c r="J88" i="2"/>
  <c r="J7" i="2"/>
  <c r="B75" i="2"/>
  <c r="C141" i="2"/>
  <c r="B129" i="2"/>
  <c r="H116" i="2"/>
  <c r="A156" i="2"/>
  <c r="C98" i="2"/>
  <c r="B131" i="2"/>
  <c r="A56" i="2"/>
  <c r="C37" i="2"/>
  <c r="J5" i="2"/>
  <c r="B51" i="2"/>
  <c r="C54" i="2"/>
  <c r="J8" i="2"/>
  <c r="A26" i="2"/>
  <c r="B38" i="2"/>
  <c r="J81" i="2"/>
  <c r="B70" i="2"/>
  <c r="B91" i="2"/>
  <c r="H58" i="2"/>
  <c r="H73" i="2"/>
  <c r="E31" i="2"/>
  <c r="E14" i="2"/>
  <c r="J24" i="2"/>
  <c r="I111" i="2"/>
  <c r="F62" i="2"/>
  <c r="A43" i="2"/>
  <c r="F157" i="2"/>
  <c r="J62" i="2"/>
  <c r="E161" i="2"/>
  <c r="F123" i="2"/>
  <c r="E57" i="2"/>
  <c r="E119" i="2"/>
  <c r="H166" i="2"/>
  <c r="I168" i="2"/>
  <c r="B109" i="2"/>
  <c r="F165" i="2"/>
  <c r="J70" i="2"/>
  <c r="E169" i="2"/>
  <c r="F131" i="2"/>
  <c r="E65" i="2"/>
  <c r="I194" i="2"/>
  <c r="I147" i="2"/>
  <c r="H174" i="2"/>
  <c r="I176" i="2"/>
  <c r="E120" i="2"/>
  <c r="F113" i="2"/>
  <c r="C49" i="2"/>
  <c r="H186" i="2"/>
  <c r="B190" i="2"/>
  <c r="F85" i="2"/>
  <c r="A136" i="2"/>
  <c r="C82" i="2"/>
  <c r="H187" i="2"/>
  <c r="A94" i="2"/>
  <c r="H106" i="2"/>
  <c r="C142" i="2"/>
  <c r="J61" i="2"/>
  <c r="C113" i="2"/>
  <c r="E106" i="2"/>
  <c r="B42" i="2"/>
  <c r="F172" i="2"/>
  <c r="B92" i="2"/>
  <c r="F199" i="2"/>
  <c r="H191" i="2"/>
  <c r="C196" i="2"/>
  <c r="C199" i="2"/>
  <c r="I150" i="2"/>
  <c r="A60" i="2"/>
  <c r="H60" i="2"/>
  <c r="A100" i="2"/>
  <c r="F158" i="2"/>
  <c r="B31" i="2"/>
  <c r="F14" i="2"/>
  <c r="H152" i="2"/>
  <c r="J22" i="2"/>
  <c r="J160" i="2"/>
  <c r="E77" i="2"/>
  <c r="I31" i="2"/>
  <c r="F52" i="2"/>
  <c r="I20" i="2"/>
  <c r="C40" i="2"/>
  <c r="I32" i="2"/>
  <c r="C201" i="2"/>
  <c r="I89" i="2"/>
  <c r="C10" i="2"/>
  <c r="J40" i="2"/>
  <c r="J16" i="2"/>
  <c r="C12" i="2"/>
  <c r="E156" i="2"/>
  <c r="C74" i="2"/>
  <c r="H179" i="2"/>
  <c r="A86" i="2"/>
  <c r="E95" i="2"/>
  <c r="C134" i="2"/>
  <c r="J53" i="2"/>
  <c r="C105" i="2"/>
  <c r="E98" i="2"/>
  <c r="B34" i="2"/>
  <c r="F164" i="2"/>
  <c r="B84" i="2"/>
  <c r="F191" i="2"/>
  <c r="H183" i="2"/>
  <c r="C164" i="2"/>
  <c r="C191" i="2"/>
  <c r="I118" i="2"/>
  <c r="A52" i="2"/>
  <c r="H52" i="2"/>
  <c r="E44" i="2"/>
  <c r="E175" i="2"/>
  <c r="J71" i="2"/>
  <c r="E22" i="2"/>
  <c r="H122" i="2"/>
  <c r="F7" i="2"/>
  <c r="C173" i="2"/>
  <c r="E69" i="2"/>
  <c r="J100" i="2"/>
  <c r="F28" i="2"/>
  <c r="I80" i="2"/>
  <c r="C32" i="2"/>
  <c r="I15" i="2"/>
  <c r="J136" i="2"/>
  <c r="I81" i="2"/>
  <c r="B18" i="2"/>
  <c r="F24" i="2"/>
  <c r="C35" i="2"/>
  <c r="I4" i="2"/>
  <c r="E148" i="2"/>
  <c r="C66" i="2"/>
  <c r="H171" i="2"/>
  <c r="A62" i="2"/>
  <c r="J163" i="2"/>
  <c r="E113" i="2"/>
  <c r="B153" i="2"/>
  <c r="J69" i="2"/>
  <c r="A61" i="2"/>
  <c r="F145" i="2"/>
  <c r="B112" i="2"/>
  <c r="A172" i="2"/>
  <c r="H40" i="2"/>
  <c r="C96" i="2"/>
  <c r="J149" i="2"/>
  <c r="I183" i="2"/>
  <c r="E5" i="2"/>
  <c r="I101" i="2"/>
  <c r="J73" i="2"/>
  <c r="J117" i="2"/>
  <c r="F162" i="2"/>
  <c r="B177" i="2"/>
  <c r="C39" i="2"/>
  <c r="C29" i="2"/>
  <c r="B130" i="2"/>
  <c r="A51" i="2"/>
  <c r="H86" i="2"/>
  <c r="H172" i="2"/>
  <c r="A116" i="2"/>
  <c r="A48" i="2"/>
  <c r="B125" i="2"/>
  <c r="E101" i="2"/>
  <c r="C184" i="2"/>
  <c r="C23" i="2"/>
  <c r="J18" i="2"/>
  <c r="F133" i="2"/>
  <c r="A108" i="2"/>
  <c r="J141" i="2"/>
  <c r="A178" i="2"/>
  <c r="I172" i="2"/>
  <c r="I186" i="2"/>
  <c r="H150" i="2"/>
  <c r="H197" i="2"/>
  <c r="I47" i="2"/>
  <c r="B99" i="2"/>
  <c r="I5" i="2"/>
  <c r="I178" i="2"/>
  <c r="B74" i="2"/>
  <c r="J182" i="2"/>
  <c r="A135" i="2"/>
  <c r="A24" i="2"/>
  <c r="F89" i="2"/>
  <c r="B9" i="2"/>
  <c r="C88" i="2"/>
  <c r="A31" i="2"/>
  <c r="F38" i="2"/>
  <c r="A192" i="2"/>
  <c r="C153" i="2"/>
  <c r="B66" i="2"/>
  <c r="H125" i="2"/>
  <c r="J194" i="2"/>
  <c r="E61" i="2"/>
  <c r="A14" i="2"/>
  <c r="I130" i="2"/>
  <c r="B58" i="2"/>
  <c r="A119" i="2"/>
  <c r="A92" i="2"/>
  <c r="J162" i="2"/>
  <c r="A25" i="2"/>
  <c r="F60" i="2"/>
  <c r="F21" i="2"/>
  <c r="A29" i="2"/>
  <c r="C180" i="2"/>
  <c r="A176" i="2"/>
  <c r="F102" i="2"/>
  <c r="A84" i="2"/>
  <c r="F67" i="2"/>
  <c r="C56" i="2"/>
  <c r="A96" i="2"/>
  <c r="C183" i="2"/>
  <c r="C108" i="2"/>
  <c r="H10" i="2"/>
  <c r="H19" i="2"/>
  <c r="E160" i="2"/>
  <c r="I56" i="2"/>
  <c r="B163" i="2"/>
  <c r="F130" i="2"/>
  <c r="C158" i="2"/>
  <c r="E152" i="2"/>
  <c r="F34" i="2"/>
  <c r="I131" i="2"/>
  <c r="B63" i="2"/>
  <c r="E19" i="2"/>
  <c r="H43" i="2"/>
  <c r="J46" i="2"/>
  <c r="B39" i="2"/>
  <c r="B27" i="2"/>
  <c r="H185" i="2"/>
  <c r="B174" i="2"/>
  <c r="J50" i="2"/>
  <c r="E110" i="2"/>
  <c r="C18" i="2"/>
  <c r="C123" i="2"/>
  <c r="C25" i="2"/>
  <c r="C61" i="2"/>
  <c r="A55" i="2"/>
  <c r="H112" i="2"/>
  <c r="B24" i="2"/>
  <c r="E47" i="2"/>
  <c r="A98" i="2"/>
  <c r="C133" i="2"/>
  <c r="I26" i="2"/>
  <c r="B93" i="2"/>
  <c r="B126" i="2"/>
  <c r="J125" i="2"/>
  <c r="C47" i="2"/>
  <c r="C90" i="2"/>
  <c r="J155" i="2"/>
  <c r="E105" i="2"/>
  <c r="J122" i="2"/>
  <c r="H164" i="2"/>
  <c r="A53" i="2"/>
  <c r="F105" i="2"/>
  <c r="H178" i="2"/>
  <c r="A148" i="2"/>
  <c r="E66" i="2"/>
  <c r="A80" i="2"/>
  <c r="B59" i="2"/>
  <c r="B54" i="2"/>
  <c r="H31" i="2"/>
  <c r="I90" i="2"/>
  <c r="J65" i="2"/>
  <c r="I87" i="2"/>
  <c r="B19" i="2"/>
  <c r="B145" i="2"/>
  <c r="J21" i="2"/>
  <c r="E18" i="2"/>
  <c r="A107" i="2"/>
  <c r="H162" i="2"/>
  <c r="H81" i="2"/>
  <c r="H53" i="2"/>
  <c r="E16" i="2"/>
  <c r="A99" i="2"/>
  <c r="H46" i="2"/>
  <c r="A199" i="2"/>
  <c r="A40" i="2"/>
  <c r="A41" i="2"/>
  <c r="C152" i="2"/>
  <c r="F5" i="2"/>
  <c r="H195" i="2"/>
  <c r="B82" i="2"/>
  <c r="A143" i="2"/>
  <c r="J146" i="2"/>
  <c r="F77" i="2"/>
  <c r="E84" i="2"/>
  <c r="F122" i="2"/>
  <c r="E46" i="2"/>
  <c r="B13" i="2"/>
  <c r="A200" i="2"/>
  <c r="J118" i="2"/>
  <c r="A103" i="2"/>
  <c r="A106" i="2"/>
  <c r="I170" i="2"/>
  <c r="J150" i="2"/>
  <c r="C102" i="2"/>
  <c r="H77" i="2"/>
  <c r="C80" i="2"/>
  <c r="F43" i="2"/>
  <c r="A184" i="2"/>
  <c r="C145" i="2"/>
  <c r="H109" i="2"/>
  <c r="H29" i="2"/>
  <c r="C64" i="2"/>
  <c r="B196" i="2"/>
  <c r="B50" i="2"/>
  <c r="H101" i="2"/>
  <c r="J130" i="2"/>
  <c r="F18" i="2"/>
  <c r="I7" i="2"/>
  <c r="A37" i="2"/>
  <c r="F142" i="2"/>
  <c r="F10" i="2"/>
  <c r="E10" i="2"/>
  <c r="B147" i="2"/>
  <c r="C87" i="2"/>
  <c r="C121" i="2"/>
  <c r="B71" i="2"/>
  <c r="H113" i="2"/>
  <c r="J33" i="2"/>
  <c r="E183" i="2"/>
  <c r="C81" i="2"/>
  <c r="F17" i="2"/>
  <c r="I196" i="2"/>
  <c r="I116" i="2"/>
  <c r="J165" i="2"/>
  <c r="E141" i="2"/>
  <c r="E112" i="2"/>
  <c r="C41" i="2"/>
  <c r="B182" i="2"/>
  <c r="H5" i="2"/>
  <c r="J36" i="2"/>
  <c r="E174" i="2"/>
  <c r="C149" i="2"/>
  <c r="C77" i="2"/>
  <c r="H168" i="2"/>
  <c r="C31" i="2"/>
  <c r="E63" i="2"/>
  <c r="H136" i="2"/>
  <c r="B166" i="2"/>
  <c r="B107" i="2"/>
  <c r="A7" i="2"/>
  <c r="C115" i="2"/>
  <c r="C197" i="2"/>
  <c r="C165" i="2"/>
  <c r="J101" i="2"/>
  <c r="I95" i="2"/>
  <c r="E118" i="2"/>
  <c r="E49" i="2"/>
  <c r="J68" i="2"/>
  <c r="C86" i="2"/>
  <c r="H26" i="2"/>
  <c r="E41" i="2"/>
  <c r="F149" i="2"/>
  <c r="A163" i="2"/>
  <c r="F184" i="2"/>
  <c r="A59" i="2"/>
  <c r="H94" i="2"/>
  <c r="F97" i="2"/>
  <c r="H170" i="2"/>
  <c r="A124" i="2"/>
  <c r="E50" i="2"/>
  <c r="A72" i="2"/>
  <c r="C156" i="2"/>
  <c r="E30" i="2"/>
  <c r="A16" i="2"/>
  <c r="I82" i="2"/>
  <c r="J57" i="2"/>
  <c r="B157" i="2"/>
  <c r="B11" i="2"/>
  <c r="I65" i="2"/>
  <c r="J126" i="2"/>
  <c r="B40" i="2"/>
  <c r="F141" i="2"/>
  <c r="E42" i="2"/>
  <c r="I50" i="2"/>
  <c r="A15" i="2"/>
  <c r="B122" i="2"/>
  <c r="H158" i="2"/>
  <c r="E83" i="2"/>
  <c r="J178" i="2"/>
  <c r="I104" i="2"/>
  <c r="I187" i="2"/>
  <c r="H65" i="2"/>
  <c r="E68" i="2"/>
  <c r="F125" i="2"/>
  <c r="E27" i="2"/>
  <c r="A32" i="2"/>
  <c r="H104" i="2"/>
  <c r="I38" i="2"/>
  <c r="F179" i="2"/>
  <c r="H110" i="2"/>
  <c r="H157" i="2"/>
  <c r="F69" i="2"/>
  <c r="E93" i="2"/>
  <c r="E28" i="2"/>
  <c r="F171" i="2"/>
  <c r="A127" i="2"/>
  <c r="C21" i="2"/>
  <c r="J79" i="2"/>
  <c r="F92" i="2"/>
  <c r="C16" i="2"/>
  <c r="J31" i="2"/>
  <c r="F115" i="2"/>
  <c r="B119" i="2"/>
  <c r="C13" i="2"/>
  <c r="H9" i="2"/>
  <c r="F9" i="2"/>
  <c r="C182" i="2"/>
  <c r="C137" i="2"/>
  <c r="H199" i="2"/>
  <c r="F27" i="2"/>
  <c r="C110" i="2"/>
  <c r="E117" i="2"/>
  <c r="C19" i="2"/>
  <c r="H159" i="2"/>
  <c r="I91" i="2"/>
  <c r="C48" i="2"/>
  <c r="C79" i="2"/>
  <c r="C89" i="2"/>
  <c r="I163" i="2"/>
  <c r="J74" i="2"/>
  <c r="I19" i="2"/>
  <c r="E36" i="2"/>
  <c r="I180" i="2"/>
  <c r="F78" i="2"/>
  <c r="J54" i="2"/>
  <c r="I129" i="2"/>
  <c r="J66" i="2"/>
  <c r="C100" i="2"/>
  <c r="E151" i="2"/>
  <c r="B101" i="2"/>
  <c r="J58" i="2"/>
  <c r="H90" i="2"/>
  <c r="I34" i="2"/>
  <c r="I121" i="2"/>
  <c r="E142" i="2"/>
  <c r="B171" i="2"/>
  <c r="H82" i="2"/>
  <c r="F194" i="2"/>
  <c r="A104" i="2"/>
  <c r="C83" i="2"/>
  <c r="J42" i="2"/>
  <c r="H50" i="2"/>
  <c r="C109" i="2"/>
  <c r="E182" i="2"/>
  <c r="A105" i="2"/>
  <c r="J140" i="2"/>
  <c r="B150" i="2"/>
  <c r="A4" i="2"/>
  <c r="J189" i="2"/>
  <c r="H34" i="2"/>
  <c r="F96" i="2"/>
  <c r="H55" i="2"/>
  <c r="B94" i="2"/>
  <c r="J166" i="2"/>
  <c r="F196" i="2"/>
  <c r="J124" i="2"/>
  <c r="A109" i="2"/>
  <c r="B156" i="2"/>
  <c r="C174" i="2"/>
  <c r="C129" i="2"/>
  <c r="B60" i="2"/>
  <c r="A44" i="2"/>
  <c r="H33" i="2"/>
  <c r="I145" i="2"/>
  <c r="J185" i="2"/>
  <c r="E52" i="2"/>
  <c r="E163" i="2"/>
  <c r="C150" i="2"/>
  <c r="A112" i="2"/>
  <c r="E34" i="2"/>
  <c r="E133" i="2"/>
  <c r="C33" i="2"/>
  <c r="C91" i="2"/>
  <c r="B15" i="2"/>
  <c r="E187" i="2"/>
  <c r="I160" i="2"/>
  <c r="J184" i="2"/>
  <c r="J152" i="2"/>
  <c r="E111" i="2"/>
  <c r="I152" i="2"/>
  <c r="B158" i="2"/>
  <c r="H83" i="2"/>
  <c r="H42" i="2"/>
  <c r="H102" i="2"/>
  <c r="B187" i="2"/>
  <c r="J198" i="2"/>
  <c r="E146" i="2"/>
  <c r="I156" i="2"/>
  <c r="C148" i="2"/>
  <c r="B53" i="2"/>
  <c r="B118" i="2"/>
  <c r="J86" i="2"/>
  <c r="B100" i="2"/>
  <c r="C166" i="2"/>
  <c r="F42" i="2"/>
  <c r="E104" i="2"/>
  <c r="J196" i="2"/>
  <c r="J132" i="2"/>
  <c r="E185" i="2"/>
  <c r="J35" i="2"/>
  <c r="J93" i="2"/>
  <c r="E122" i="2"/>
  <c r="F180" i="2"/>
  <c r="J108" i="2"/>
  <c r="J44" i="2"/>
  <c r="I190" i="2"/>
  <c r="H76" i="2"/>
  <c r="J176" i="2"/>
  <c r="H13" i="2"/>
  <c r="C38" i="2"/>
  <c r="A42" i="2"/>
  <c r="A142" i="2"/>
  <c r="J39" i="2"/>
  <c r="B16" i="2"/>
  <c r="B88" i="2"/>
  <c r="F13" i="2"/>
  <c r="A170" i="2"/>
  <c r="E129" i="2"/>
  <c r="J27" i="2"/>
  <c r="J85" i="2"/>
  <c r="E114" i="2"/>
  <c r="F140" i="2"/>
  <c r="F167" i="2"/>
  <c r="H96" i="2"/>
  <c r="I102" i="2"/>
  <c r="H68" i="2"/>
  <c r="C189" i="2"/>
  <c r="J10" i="2"/>
  <c r="F29" i="2"/>
  <c r="B149" i="2"/>
  <c r="A118" i="2"/>
  <c r="I119" i="2"/>
  <c r="J41" i="2"/>
  <c r="B80" i="2"/>
  <c r="E17" i="2"/>
  <c r="J56" i="2"/>
  <c r="E121" i="2"/>
  <c r="B185" i="2"/>
  <c r="J77" i="2"/>
  <c r="B117" i="2"/>
  <c r="F153" i="2"/>
  <c r="B120" i="2"/>
  <c r="A180" i="2"/>
  <c r="H48" i="2"/>
  <c r="H44" i="2"/>
  <c r="C125" i="2"/>
  <c r="H144" i="2"/>
  <c r="F19" i="2"/>
  <c r="C120" i="2"/>
  <c r="E100" i="2"/>
  <c r="J144" i="2"/>
  <c r="B78" i="2"/>
  <c r="B72" i="2"/>
  <c r="J9" i="2"/>
  <c r="B14" i="2"/>
  <c r="F201" i="2"/>
  <c r="H49" i="2"/>
  <c r="E55" i="2"/>
  <c r="A161" i="2"/>
  <c r="C43" i="2"/>
  <c r="C104" i="2"/>
  <c r="A12" i="2"/>
  <c r="E9" i="2"/>
  <c r="J201" i="2"/>
  <c r="J76" i="2"/>
  <c r="C94" i="2"/>
  <c r="F23" i="2"/>
  <c r="A97" i="2"/>
  <c r="F41" i="2"/>
  <c r="J197" i="2"/>
  <c r="C71" i="2"/>
  <c r="E138" i="2"/>
  <c r="J60" i="2"/>
  <c r="E193" i="2"/>
  <c r="J111" i="2"/>
  <c r="H11" i="2"/>
  <c r="E130" i="2"/>
  <c r="F188" i="2"/>
  <c r="J32" i="2"/>
  <c r="C128" i="2"/>
  <c r="E198" i="2"/>
  <c r="H22" i="2"/>
  <c r="A58" i="2"/>
  <c r="B189" i="2"/>
  <c r="J15" i="2"/>
  <c r="J91" i="2"/>
  <c r="E96" i="2"/>
  <c r="I48" i="2"/>
  <c r="I10" i="2"/>
  <c r="J116" i="2"/>
  <c r="I198" i="2"/>
  <c r="H84" i="2"/>
  <c r="E134" i="2"/>
  <c r="H14" i="2"/>
  <c r="C46" i="2"/>
  <c r="A50" i="2"/>
  <c r="C97" i="2"/>
  <c r="H105" i="2"/>
  <c r="J52" i="2"/>
  <c r="C70" i="2"/>
  <c r="J95" i="2"/>
  <c r="I29" i="2"/>
  <c r="H7" i="2"/>
  <c r="G127" i="2"/>
  <c r="G21" i="2"/>
  <c r="G74" i="2"/>
  <c r="G138" i="2"/>
  <c r="G200" i="2"/>
  <c r="G37" i="2"/>
  <c r="G39" i="2"/>
  <c r="G29" i="2"/>
  <c r="G23" i="2"/>
  <c r="G119" i="2"/>
  <c r="G156" i="2"/>
  <c r="G52" i="2"/>
  <c r="G11" i="2"/>
  <c r="G136" i="2"/>
  <c r="G50" i="2"/>
  <c r="G189" i="2"/>
  <c r="G169" i="2"/>
  <c r="G18" i="2"/>
  <c r="G192" i="2"/>
  <c r="G80" i="2"/>
  <c r="G172" i="2"/>
  <c r="G178" i="2"/>
  <c r="G84" i="2"/>
  <c r="G174" i="2"/>
  <c r="G122" i="2"/>
  <c r="G124" i="2"/>
  <c r="G181" i="2"/>
  <c r="G93" i="2"/>
  <c r="G35" i="2"/>
  <c r="G176" i="2"/>
  <c r="G94" i="2"/>
  <c r="G43" i="2"/>
  <c r="G33" i="2"/>
  <c r="G161" i="2"/>
  <c r="G131" i="2"/>
  <c r="G46" i="2"/>
  <c r="G116" i="2"/>
  <c r="G183" i="2"/>
  <c r="G173" i="2"/>
  <c r="G146" i="2"/>
  <c r="G53" i="2"/>
  <c r="G159" i="2"/>
  <c r="G142" i="2"/>
  <c r="G25" i="2"/>
  <c r="G49" i="2"/>
  <c r="G45" i="2"/>
  <c r="G109" i="2"/>
  <c r="G24" i="2"/>
  <c r="G58" i="2"/>
  <c r="G31" i="2"/>
  <c r="G55" i="2"/>
  <c r="G125" i="2"/>
  <c r="G117" i="2"/>
  <c r="G85" i="2"/>
  <c r="G28" i="2"/>
  <c r="G57" i="2"/>
  <c r="G141" i="2"/>
  <c r="G175" i="2"/>
  <c r="G152" i="2"/>
  <c r="G145" i="2"/>
  <c r="G20" i="2"/>
  <c r="G148" i="2"/>
  <c r="G130" i="2"/>
  <c r="G36" i="2"/>
  <c r="G191" i="2"/>
  <c r="G76" i="2"/>
  <c r="G12" i="2"/>
  <c r="G105" i="2"/>
  <c r="G17" i="2"/>
  <c r="G40" i="2"/>
  <c r="G14" i="2"/>
  <c r="G89" i="2"/>
  <c r="G118" i="2"/>
  <c r="G48" i="2"/>
  <c r="G187" i="2"/>
  <c r="G61" i="2"/>
  <c r="G107" i="2"/>
  <c r="G108" i="2"/>
  <c r="G144" i="2"/>
  <c r="G54" i="2"/>
  <c r="G65" i="2"/>
  <c r="G151" i="2"/>
  <c r="G42" i="2"/>
  <c r="G158" i="2"/>
  <c r="G104" i="2"/>
  <c r="G143" i="2"/>
  <c r="G27" i="2"/>
  <c r="G9" i="2"/>
  <c r="G13" i="2"/>
  <c r="G8" i="2"/>
  <c r="G137" i="2"/>
  <c r="G193" i="2"/>
  <c r="G202" i="2"/>
  <c r="G154" i="2"/>
  <c r="G133" i="2"/>
  <c r="G165" i="2"/>
  <c r="G81" i="2"/>
  <c r="G82" i="2"/>
  <c r="G100" i="2"/>
  <c r="G167" i="2"/>
  <c r="G34" i="2"/>
  <c r="G186" i="2"/>
  <c r="G153" i="2"/>
  <c r="G98" i="2"/>
  <c r="G62" i="2"/>
  <c r="G188" i="2"/>
  <c r="G199" i="2"/>
  <c r="G166" i="2"/>
  <c r="G77" i="2"/>
  <c r="G147" i="2"/>
  <c r="G194" i="2"/>
  <c r="G179" i="2"/>
  <c r="G92" i="2"/>
  <c r="G63" i="2"/>
  <c r="G190" i="2"/>
  <c r="G68" i="2"/>
  <c r="G135" i="2"/>
  <c r="G201" i="2"/>
  <c r="G123" i="2"/>
  <c r="G115" i="2"/>
  <c r="G103" i="2"/>
  <c r="G126" i="2"/>
  <c r="G78" i="2"/>
  <c r="G56" i="2"/>
  <c r="G120" i="2"/>
  <c r="G6" i="2"/>
  <c r="G72" i="2"/>
  <c r="G69" i="2"/>
  <c r="G185" i="2"/>
  <c r="G164" i="2"/>
  <c r="G15" i="2"/>
  <c r="G60" i="2"/>
  <c r="G7" i="2"/>
  <c r="G88" i="2"/>
  <c r="G99" i="2"/>
  <c r="G134" i="2"/>
  <c r="G26" i="2"/>
  <c r="G140" i="2"/>
  <c r="G30" i="2"/>
  <c r="G83" i="2"/>
  <c r="G16" i="2"/>
  <c r="G110" i="2"/>
  <c r="G5" i="2"/>
  <c r="G162" i="2"/>
  <c r="G86" i="2"/>
  <c r="G66" i="2"/>
  <c r="G87" i="2"/>
  <c r="G163" i="2"/>
  <c r="G198" i="2"/>
  <c r="G95" i="2"/>
  <c r="G180" i="2"/>
  <c r="G32" i="2"/>
  <c r="G96" i="2"/>
  <c r="G71" i="2"/>
  <c r="G67" i="2"/>
  <c r="G112" i="2"/>
  <c r="G79" i="2"/>
  <c r="G19" i="2"/>
  <c r="G75" i="2"/>
  <c r="G149" i="2"/>
  <c r="G106" i="2"/>
  <c r="G132" i="2"/>
  <c r="G129" i="2"/>
  <c r="G184" i="2"/>
  <c r="G44" i="2"/>
  <c r="G114" i="2"/>
  <c r="G22" i="2"/>
  <c r="G196" i="2"/>
  <c r="G177" i="2"/>
  <c r="G70" i="2"/>
  <c r="G195" i="2"/>
  <c r="G51" i="2"/>
  <c r="G171" i="2"/>
  <c r="G155" i="2"/>
  <c r="G182" i="2"/>
  <c r="G73" i="2"/>
  <c r="G59" i="2"/>
  <c r="G64" i="2"/>
  <c r="G160" i="2"/>
  <c r="G102" i="2"/>
  <c r="G4" i="2"/>
  <c r="G38" i="2"/>
  <c r="G101" i="2"/>
  <c r="G113" i="2"/>
  <c r="G121" i="2"/>
  <c r="G157" i="2"/>
  <c r="G111" i="2"/>
  <c r="G197" i="2"/>
  <c r="G41" i="2"/>
  <c r="G170" i="2"/>
  <c r="G90" i="2"/>
  <c r="G150" i="2"/>
  <c r="G91" i="2"/>
  <c r="G168" i="2"/>
  <c r="G97" i="2"/>
  <c r="G10" i="2"/>
  <c r="G128" i="2"/>
  <c r="G139" i="2"/>
  <c r="G47" i="2"/>
</calcChain>
</file>

<file path=xl/sharedStrings.xml><?xml version="1.0" encoding="utf-8"?>
<sst xmlns="http://schemas.openxmlformats.org/spreadsheetml/2006/main" count="37" uniqueCount="35">
  <si>
    <t xml:space="preserve">青 岛 农 业 大 学 物 资 采 购 申 请 表  </t>
  </si>
  <si>
    <t>序号</t>
  </si>
  <si>
    <t>物资名称</t>
  </si>
  <si>
    <t>规格型号</t>
  </si>
  <si>
    <t>数量</t>
  </si>
  <si>
    <t>单价
(元）</t>
  </si>
  <si>
    <t>总额
(元)</t>
  </si>
  <si>
    <t>经费来源</t>
  </si>
  <si>
    <t>经费编号</t>
  </si>
  <si>
    <t>要求到货时间</t>
  </si>
  <si>
    <t>建议生产厂家</t>
  </si>
  <si>
    <t>拟存放地点</t>
  </si>
  <si>
    <t>申报责任人
及联系电话</t>
  </si>
  <si>
    <t>拟使用人及资产人员编号</t>
  </si>
  <si>
    <r>
      <rPr>
        <b/>
        <sz val="12"/>
        <rFont val="宋体"/>
        <charset val="134"/>
      </rPr>
      <t>合</t>
    </r>
    <r>
      <rPr>
        <b/>
        <sz val="12"/>
        <rFont val="Times New Roman"/>
        <family val="1"/>
      </rPr>
      <t xml:space="preserve">                  </t>
    </r>
    <r>
      <rPr>
        <b/>
        <sz val="12"/>
        <rFont val="宋体"/>
        <charset val="134"/>
      </rPr>
      <t>计</t>
    </r>
  </si>
  <si>
    <t>使用单位意见：
          （签章）
        年   月   日</t>
  </si>
  <si>
    <t xml:space="preserve">经费主管部门意见：
              （签章）
             年  月  日 </t>
  </si>
  <si>
    <t xml:space="preserve">财务处意见：
      （签章）
     年  月  日 </t>
  </si>
  <si>
    <t xml:space="preserve">国资处意见：
               （签章）
              年  月  日 </t>
  </si>
  <si>
    <t xml:space="preserve">主管校长意见：
                （签章）
               年    月   日
</t>
  </si>
  <si>
    <t>说明：1、此表用作除实验室管理使用的物资之外的其它物资采购申请，经相关单位审批后，送国资处；使用部门和经费主管部门为同一单位的，在两个审批栏中间位置签章即可；总价20万以上的物资由   
        分管物资采购的校领导审批。
      2、此表作为国资处借款、采购、验收、付款等工作的依据，一式三份，由使用部门、国资处及存档部门保存。
      3、报表同时报送电子文档至：jhk@qau.edu.cn。
      4、实验室管理使用的仪器设备的采购申请按照实验室管理处的要求填报，由实验室管理处签章后报国资处。
      5、电脑、打印机、复印机、多功能一体机、投影仪、空调由山东省统一进行批量集中采购的设备请单独填写《青岛农业大学物资采购申请表》，请参考国资处网站的通知公告。</t>
  </si>
  <si>
    <r>
      <rPr>
        <b/>
        <sz val="16"/>
        <rFont val="宋体"/>
        <charset val="134"/>
      </rPr>
      <t>性</t>
    </r>
    <r>
      <rPr>
        <b/>
        <sz val="16"/>
        <rFont val="Times New Roman"/>
        <family val="1"/>
      </rPr>
      <t xml:space="preserve">  </t>
    </r>
    <r>
      <rPr>
        <b/>
        <sz val="16"/>
        <rFont val="宋体"/>
        <charset val="134"/>
      </rPr>
      <t>能</t>
    </r>
    <r>
      <rPr>
        <b/>
        <sz val="16"/>
        <rFont val="Times New Roman"/>
        <family val="1"/>
      </rPr>
      <t xml:space="preserve">  </t>
    </r>
    <r>
      <rPr>
        <b/>
        <sz val="16"/>
        <rFont val="宋体"/>
        <charset val="134"/>
      </rPr>
      <t>要</t>
    </r>
    <r>
      <rPr>
        <b/>
        <sz val="16"/>
        <rFont val="Times New Roman"/>
        <family val="1"/>
      </rPr>
      <t xml:space="preserve">  </t>
    </r>
    <r>
      <rPr>
        <b/>
        <sz val="16"/>
        <rFont val="宋体"/>
        <charset val="134"/>
      </rPr>
      <t>求</t>
    </r>
    <r>
      <rPr>
        <b/>
        <sz val="16"/>
        <rFont val="Times New Roman"/>
        <family val="1"/>
      </rPr>
      <t xml:space="preserve">  </t>
    </r>
    <r>
      <rPr>
        <b/>
        <sz val="16"/>
        <rFont val="宋体"/>
        <charset val="134"/>
      </rPr>
      <t>表</t>
    </r>
  </si>
  <si>
    <t>单位名称（签章）：</t>
  </si>
  <si>
    <t>宣传部</t>
  </si>
  <si>
    <t xml:space="preserve">    </t>
  </si>
  <si>
    <t>名称</t>
  </si>
  <si>
    <t>参考型号</t>
  </si>
  <si>
    <t>详细性能指标及配置清单</t>
  </si>
  <si>
    <t>单价（元）</t>
  </si>
  <si>
    <t>总额（元）</t>
  </si>
  <si>
    <t>存放地点</t>
  </si>
  <si>
    <t>推荐厂商及电话</t>
  </si>
  <si>
    <t>责任人</t>
  </si>
  <si>
    <t>申请理由：　　　　　　　　　　　　　　　　　　　　　　　　　　　　　　　　　　　　　　　　　　　　　　　　　　　　　　　　　　　　　　　　　　　　　　　　　　　　　　　　　　　　　　　　　　　　　　　　　　　　　　　　　　　　　　　                                                                                                                                                                                                                                            
                                                                                                       申报人（签章）
                                                                                                       年    月    日　　　　　　　　　　　　　　　　　　　　　　　　　　　　　　　　</t>
    <phoneticPr fontId="19" type="noConversion"/>
  </si>
  <si>
    <t>申请单位：网络管理中心</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</si>
</sst>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Red]#,##0"/>
    <numFmt numFmtId="177" formatCode="0.00_ "/>
  </numFmts>
  <fonts count="24" x14ac:knownFonts="1">
    <font>
      <sz val="11"/>
      <color theme="1"/>
      <name val="宋体"/>
      <charset val="134"/>
      <scheme val="minor"/>
    </font>
    <font>
      <sz val="12"/>
      <name val="宋体"/>
      <charset val="134"/>
    </font>
    <font>
      <b/>
      <sz val="16"/>
      <name val="宋体"/>
      <charset val="134"/>
    </font>
    <font>
      <sz val="16"/>
      <name val="宋体"/>
      <charset val="134"/>
    </font>
    <font>
      <b/>
      <sz val="10"/>
      <name val="宋体"/>
      <charset val="134"/>
    </font>
    <font>
      <b/>
      <sz val="12"/>
      <name val="黑体"/>
      <charset val="134"/>
    </font>
    <font>
      <b/>
      <sz val="10"/>
      <name val="黑体"/>
      <charset val="134"/>
    </font>
    <font>
      <sz val="12"/>
      <name val="Times New Roman"/>
      <family val="1"/>
    </font>
    <font>
      <sz val="12"/>
      <color rgb="FF000000"/>
      <name val="宋体"/>
      <charset val="134"/>
    </font>
    <font>
      <u val="double"/>
      <sz val="24"/>
      <name val="黑体"/>
      <charset val="134"/>
    </font>
    <font>
      <sz val="11"/>
      <name val="宋体"/>
      <charset val="134"/>
    </font>
    <font>
      <sz val="12"/>
      <name val="黑体"/>
      <charset val="134"/>
    </font>
    <font>
      <sz val="10"/>
      <name val="宋体"/>
      <charset val="134"/>
    </font>
    <font>
      <sz val="10"/>
      <color theme="1"/>
      <name val="宋体"/>
      <charset val="134"/>
      <scheme val="minor"/>
    </font>
    <font>
      <b/>
      <sz val="12"/>
      <name val="宋体"/>
      <charset val="134"/>
    </font>
    <font>
      <sz val="11"/>
      <name val="Times New Roman"/>
      <family val="1"/>
    </font>
    <font>
      <sz val="11"/>
      <name val="黑体"/>
      <charset val="134"/>
    </font>
    <font>
      <b/>
      <sz val="16"/>
      <name val="Times New Roman"/>
      <family val="1"/>
    </font>
    <font>
      <b/>
      <sz val="12"/>
      <name val="Times New Roman"/>
      <family val="1"/>
    </font>
    <font>
      <sz val="9"/>
      <name val="宋体"/>
      <family val="3"/>
      <charset val="134"/>
      <scheme val="minor"/>
    </font>
    <font>
      <sz val="10"/>
      <name val="宋体"/>
      <family val="3"/>
      <charset val="134"/>
    </font>
    <font>
      <sz val="11"/>
      <name val="宋体"/>
      <family val="3"/>
      <charset val="134"/>
    </font>
    <font>
      <sz val="8"/>
      <color theme="1"/>
      <name val="宋体"/>
      <family val="3"/>
      <charset val="134"/>
      <scheme val="minor"/>
    </font>
    <font>
      <sz val="12"/>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diagonal/>
    </border>
  </borders>
  <cellStyleXfs count="1">
    <xf numFmtId="0" fontId="0" fillId="0" borderId="0">
      <alignment vertical="center"/>
    </xf>
  </cellStyleXfs>
  <cellXfs count="70">
    <xf numFmtId="0" fontId="0" fillId="0" borderId="0" xfId="0">
      <alignment vertical="center"/>
    </xf>
    <xf numFmtId="0" fontId="1" fillId="0" borderId="1" xfId="0" applyFont="1" applyFill="1" applyBorder="1" applyAlignment="1"/>
    <xf numFmtId="0" fontId="1" fillId="0" borderId="0" xfId="0" applyFont="1" applyFill="1" applyBorder="1" applyAlignment="1"/>
    <xf numFmtId="0" fontId="4" fillId="0" borderId="0" xfId="0" applyFont="1" applyFill="1" applyBorder="1" applyAlignment="1" applyProtection="1">
      <protection locked="0"/>
    </xf>
    <xf numFmtId="0" fontId="4" fillId="0" borderId="0" xfId="0" applyFont="1" applyFill="1" applyBorder="1" applyAlignme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1" xfId="0" applyFont="1" applyFill="1" applyBorder="1" applyAlignment="1">
      <alignment wrapText="1"/>
    </xf>
    <xf numFmtId="0" fontId="1" fillId="0" borderId="3" xfId="0" applyFont="1" applyFill="1" applyBorder="1" applyAlignment="1" applyProtection="1">
      <alignment vertical="top" wrapText="1"/>
      <protection locked="0"/>
    </xf>
    <xf numFmtId="0" fontId="1" fillId="0" borderId="1" xfId="0" applyFont="1" applyFill="1" applyBorder="1" applyAlignment="1" applyProtection="1">
      <alignment vertical="top" wrapText="1"/>
      <protection locked="0"/>
    </xf>
    <xf numFmtId="177" fontId="1" fillId="0" borderId="1" xfId="0" applyNumberFormat="1" applyFont="1" applyFill="1" applyBorder="1" applyAlignment="1" applyProtection="1">
      <alignment vertical="top" wrapText="1"/>
      <protection locked="0"/>
    </xf>
    <xf numFmtId="0" fontId="7" fillId="0" borderId="1" xfId="0" applyFont="1" applyFill="1" applyBorder="1" applyAlignment="1" applyProtection="1">
      <alignment vertical="top" wrapText="1"/>
      <protection locked="0"/>
    </xf>
    <xf numFmtId="0" fontId="8" fillId="0" borderId="0" xfId="0" applyFont="1" applyAlignment="1">
      <alignment horizontal="justify" vertical="center"/>
    </xf>
    <xf numFmtId="0" fontId="8" fillId="0" borderId="1" xfId="0" applyFont="1" applyBorder="1" applyAlignment="1">
      <alignment horizontal="justify" vertical="center"/>
    </xf>
    <xf numFmtId="0" fontId="10" fillId="0" borderId="0" xfId="0" applyFont="1" applyFill="1" applyBorder="1" applyAlignment="1" applyProtection="1">
      <alignment horizontal="left" vertical="center"/>
      <protection locked="0"/>
    </xf>
    <xf numFmtId="0" fontId="10" fillId="0" borderId="0" xfId="0" applyFont="1" applyFill="1" applyBorder="1" applyAlignment="1" applyProtection="1">
      <alignment horizontal="center" vertical="center"/>
      <protection locked="0"/>
    </xf>
    <xf numFmtId="0" fontId="10" fillId="0" borderId="0" xfId="0" applyFont="1" applyFill="1" applyBorder="1" applyAlignment="1" applyProtection="1">
      <protection locked="0"/>
    </xf>
    <xf numFmtId="0" fontId="10" fillId="0" borderId="0" xfId="0" applyNumberFormat="1" applyFont="1" applyFill="1" applyBorder="1" applyAlignment="1" applyProtection="1">
      <protection locked="0"/>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1" fillId="0" borderId="1" xfId="0" applyFont="1" applyFill="1" applyBorder="1" applyAlignment="1" applyProtection="1">
      <alignment horizontal="center" vertical="center" wrapText="1"/>
      <protection locked="0"/>
    </xf>
    <xf numFmtId="0" fontId="12" fillId="0" borderId="1" xfId="0" applyFont="1" applyFill="1" applyBorder="1" applyAlignment="1">
      <alignment horizontal="left"/>
    </xf>
    <xf numFmtId="0" fontId="10" fillId="0" borderId="1" xfId="0" applyFont="1" applyFill="1" applyBorder="1" applyAlignment="1" applyProtection="1">
      <alignment horizontal="center" vertical="center" wrapText="1"/>
      <protection locked="0"/>
    </xf>
    <xf numFmtId="176" fontId="10" fillId="0" borderId="1" xfId="0" applyNumberFormat="1" applyFont="1" applyFill="1" applyBorder="1" applyAlignment="1" applyProtection="1">
      <alignment horizontal="center" vertical="center" wrapText="1"/>
    </xf>
    <xf numFmtId="0" fontId="13" fillId="0" borderId="1" xfId="0" applyFont="1" applyBorder="1">
      <alignment vertical="center"/>
    </xf>
    <xf numFmtId="0" fontId="12" fillId="0" borderId="4" xfId="0" applyFont="1" applyFill="1" applyBorder="1" applyAlignment="1" applyProtection="1">
      <alignment horizontal="left" vertical="center" wrapText="1"/>
      <protection locked="0"/>
    </xf>
    <xf numFmtId="0" fontId="12" fillId="0" borderId="1" xfId="0" applyFont="1" applyFill="1" applyBorder="1" applyAlignment="1" applyProtection="1">
      <alignment horizontal="left" vertical="center" wrapText="1"/>
      <protection locked="0"/>
    </xf>
    <xf numFmtId="0" fontId="1" fillId="0" borderId="5" xfId="0" applyNumberFormat="1" applyFont="1" applyFill="1" applyBorder="1" applyAlignment="1" applyProtection="1">
      <alignment horizontal="center" vertical="center"/>
    </xf>
    <xf numFmtId="0" fontId="1" fillId="0" borderId="0" xfId="0" applyFont="1" applyFill="1" applyBorder="1" applyAlignment="1">
      <alignment horizontal="center"/>
    </xf>
    <xf numFmtId="0" fontId="1" fillId="0" borderId="0" xfId="0" applyNumberFormat="1" applyFont="1" applyFill="1" applyBorder="1" applyAlignment="1"/>
    <xf numFmtId="0" fontId="10" fillId="0" borderId="0" xfId="0" applyFont="1" applyFill="1" applyBorder="1" applyAlignment="1" applyProtection="1">
      <alignment horizontal="right"/>
      <protection locked="0"/>
    </xf>
    <xf numFmtId="0" fontId="10" fillId="0" borderId="0" xfId="0" applyFont="1" applyFill="1" applyBorder="1" applyAlignment="1" applyProtection="1">
      <alignment horizontal="center"/>
      <protection locked="0"/>
    </xf>
    <xf numFmtId="0" fontId="15" fillId="0" borderId="0" xfId="0" applyFont="1" applyFill="1" applyBorder="1" applyAlignment="1" applyProtection="1">
      <alignment horizontal="left"/>
      <protection locked="0"/>
    </xf>
    <xf numFmtId="0" fontId="10" fillId="0" borderId="0" xfId="0" applyFont="1" applyFill="1" applyBorder="1" applyAlignment="1"/>
    <xf numFmtId="0" fontId="16" fillId="0" borderId="1" xfId="0" applyFont="1" applyFill="1" applyBorder="1" applyAlignment="1">
      <alignment horizontal="center" vertical="center" wrapText="1"/>
    </xf>
    <xf numFmtId="57" fontId="10"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0" fillId="0" borderId="1" xfId="0" applyBorder="1">
      <alignment vertical="center"/>
    </xf>
    <xf numFmtId="0" fontId="1" fillId="0" borderId="5" xfId="0" applyFont="1" applyFill="1" applyBorder="1" applyAlignment="1" applyProtection="1">
      <alignment horizontal="center" vertical="center"/>
      <protection locked="0"/>
    </xf>
    <xf numFmtId="0" fontId="1" fillId="0" borderId="5" xfId="0" applyFont="1" applyFill="1" applyBorder="1" applyAlignment="1">
      <alignment horizontal="center" vertical="center"/>
    </xf>
    <xf numFmtId="0" fontId="20" fillId="0" borderId="1" xfId="0" applyFont="1" applyFill="1" applyBorder="1" applyAlignment="1">
      <alignment horizontal="left" wrapText="1"/>
    </xf>
    <xf numFmtId="57" fontId="21"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21" fillId="0" borderId="2" xfId="0" applyFont="1" applyFill="1" applyBorder="1" applyAlignment="1" applyProtection="1">
      <alignment horizontal="left" vertical="center"/>
      <protection locked="0"/>
    </xf>
    <xf numFmtId="0" fontId="22" fillId="0" borderId="1" xfId="0" applyFont="1" applyBorder="1" applyAlignment="1">
      <alignment horizontal="center" vertical="center" wrapText="1"/>
    </xf>
    <xf numFmtId="0" fontId="12" fillId="0" borderId="8" xfId="0" applyFont="1" applyFill="1" applyBorder="1" applyAlignment="1" applyProtection="1">
      <alignment horizontal="left" vertical="top" wrapText="1"/>
    </xf>
    <xf numFmtId="0" fontId="12" fillId="0" borderId="9" xfId="0" applyFont="1" applyFill="1" applyBorder="1" applyAlignment="1" applyProtection="1">
      <alignment horizontal="left" vertical="top" wrapText="1"/>
    </xf>
    <xf numFmtId="0" fontId="12" fillId="0" borderId="12" xfId="0" applyFont="1" applyFill="1" applyBorder="1" applyAlignment="1" applyProtection="1">
      <alignment horizontal="left" vertical="top" wrapText="1"/>
    </xf>
    <xf numFmtId="0" fontId="12" fillId="0" borderId="10" xfId="0" applyFont="1" applyFill="1" applyBorder="1" applyAlignment="1" applyProtection="1">
      <alignment horizontal="left" vertical="top" wrapText="1"/>
    </xf>
    <xf numFmtId="0" fontId="12" fillId="0" borderId="0" xfId="0" applyFont="1" applyFill="1" applyBorder="1" applyAlignment="1" applyProtection="1">
      <alignment horizontal="left" vertical="top" wrapText="1"/>
    </xf>
    <xf numFmtId="0" fontId="12" fillId="0" borderId="13" xfId="0" applyFont="1" applyFill="1" applyBorder="1" applyAlignment="1" applyProtection="1">
      <alignment horizontal="left" vertical="top" wrapText="1"/>
    </xf>
    <xf numFmtId="0" fontId="12" fillId="0" borderId="7" xfId="0" applyFont="1" applyFill="1" applyBorder="1" applyAlignment="1" applyProtection="1">
      <alignment horizontal="left" vertical="top" wrapText="1"/>
    </xf>
    <xf numFmtId="0" fontId="12" fillId="0" borderId="2" xfId="0" applyFont="1" applyFill="1" applyBorder="1" applyAlignment="1" applyProtection="1">
      <alignment horizontal="left" vertical="top" wrapText="1"/>
    </xf>
    <xf numFmtId="0" fontId="12" fillId="0" borderId="11" xfId="0" applyFont="1" applyFill="1" applyBorder="1" applyAlignment="1" applyProtection="1">
      <alignment horizontal="left" vertical="top" wrapText="1"/>
    </xf>
    <xf numFmtId="0" fontId="23" fillId="0" borderId="1"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 fillId="0" borderId="5" xfId="0" applyFont="1" applyFill="1" applyBorder="1" applyAlignment="1" applyProtection="1">
      <alignment horizontal="left" vertical="center" wrapText="1"/>
      <protection locked="0"/>
    </xf>
    <xf numFmtId="0" fontId="9" fillId="0" borderId="0" xfId="0" applyFont="1" applyFill="1" applyBorder="1" applyAlignment="1" applyProtection="1">
      <alignment horizontal="center" vertical="center"/>
    </xf>
    <xf numFmtId="0" fontId="14" fillId="0" borderId="5" xfId="0" applyFont="1" applyFill="1" applyBorder="1" applyAlignment="1">
      <alignment horizontal="center" vertical="center"/>
    </xf>
    <xf numFmtId="0" fontId="1" fillId="0" borderId="4" xfId="0" applyFont="1" applyFill="1" applyBorder="1" applyAlignment="1" applyProtection="1">
      <alignment horizontal="left" vertical="center" wrapText="1"/>
      <protection locked="0"/>
    </xf>
    <xf numFmtId="0" fontId="1" fillId="0" borderId="3" xfId="0" applyFont="1" applyFill="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7" xfId="0" applyFont="1" applyFill="1" applyBorder="1" applyAlignment="1" applyProtection="1">
      <alignment horizontal="left" vertical="center" wrapText="1"/>
      <protection locked="0"/>
    </xf>
    <xf numFmtId="0" fontId="1" fillId="0" borderId="2" xfId="0" applyFont="1" applyFill="1" applyBorder="1" applyAlignment="1" applyProtection="1">
      <alignment horizontal="left" vertical="center" wrapText="1"/>
      <protection locked="0"/>
    </xf>
    <xf numFmtId="0" fontId="1" fillId="0" borderId="11" xfId="0" applyFont="1" applyFill="1" applyBorder="1" applyAlignment="1" applyProtection="1">
      <alignment horizontal="left" vertical="center" wrapText="1"/>
      <protection locked="0"/>
    </xf>
    <xf numFmtId="0" fontId="2" fillId="0" borderId="0" xfId="0" applyNumberFormat="1" applyFont="1" applyFill="1" applyBorder="1" applyAlignment="1">
      <alignment horizontal="center" vertical="top"/>
    </xf>
    <xf numFmtId="0" fontId="3" fillId="0" borderId="0" xfId="0" applyNumberFormat="1" applyFont="1" applyFill="1" applyBorder="1" applyAlignment="1">
      <alignment horizontal="center" vertical="top"/>
    </xf>
    <xf numFmtId="0" fontId="4" fillId="0" borderId="2" xfId="0" applyFont="1" applyFill="1" applyBorder="1" applyAlignment="1">
      <alignment horizontal="left"/>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6"/>
  <sheetViews>
    <sheetView tabSelected="1" workbookViewId="0">
      <pane ySplit="3" topLeftCell="A4" activePane="bottomLeft" state="frozen"/>
      <selection pane="bottomLeft" activeCell="G6" sqref="G6"/>
    </sheetView>
  </sheetViews>
  <sheetFormatPr defaultColWidth="8.81640625" defaultRowHeight="14" x14ac:dyDescent="0.25"/>
  <cols>
    <col min="1" max="1" width="4.453125" customWidth="1"/>
    <col min="2" max="2" width="19.90625" customWidth="1"/>
    <col min="3" max="3" width="17.36328125" customWidth="1"/>
    <col min="4" max="4" width="4.1796875" customWidth="1"/>
    <col min="5" max="5" width="6.08984375" customWidth="1"/>
    <col min="6" max="6" width="7.1796875" customWidth="1"/>
    <col min="7" max="7" width="19.36328125" customWidth="1"/>
    <col min="8" max="8" width="10.90625" customWidth="1"/>
    <col min="9" max="9" width="9.1796875" customWidth="1"/>
    <col min="10" max="10" width="9.54296875" customWidth="1"/>
    <col min="11" max="11" width="9.1796875" customWidth="1"/>
    <col min="12" max="12" width="13.1796875" customWidth="1"/>
    <col min="13" max="13" width="10.453125" bestFit="1" customWidth="1"/>
  </cols>
  <sheetData>
    <row r="1" spans="1:13" ht="31" x14ac:dyDescent="0.25">
      <c r="A1" s="59" t="s">
        <v>0</v>
      </c>
      <c r="B1" s="59"/>
      <c r="C1" s="59"/>
      <c r="D1" s="59"/>
      <c r="E1" s="59"/>
      <c r="F1" s="59"/>
      <c r="G1" s="59"/>
      <c r="H1" s="59"/>
      <c r="I1" s="59"/>
      <c r="J1" s="59"/>
      <c r="K1" s="59"/>
      <c r="L1" s="59"/>
      <c r="M1" s="59"/>
    </row>
    <row r="2" spans="1:13" ht="27" customHeight="1" x14ac:dyDescent="0.3">
      <c r="A2" s="45" t="s">
        <v>34</v>
      </c>
      <c r="B2" s="15"/>
      <c r="C2" s="16"/>
      <c r="D2" s="17"/>
      <c r="E2" s="17"/>
      <c r="F2" s="18"/>
      <c r="G2" s="18"/>
      <c r="H2" s="18"/>
      <c r="I2" s="32"/>
      <c r="J2" s="33"/>
      <c r="K2" s="33"/>
      <c r="L2" s="34"/>
      <c r="M2" s="35"/>
    </row>
    <row r="3" spans="1:13" ht="45" x14ac:dyDescent="0.25">
      <c r="A3" s="19" t="s">
        <v>1</v>
      </c>
      <c r="B3" s="19" t="s">
        <v>2</v>
      </c>
      <c r="C3" s="19" t="s">
        <v>3</v>
      </c>
      <c r="D3" s="20" t="s">
        <v>4</v>
      </c>
      <c r="E3" s="20" t="s">
        <v>5</v>
      </c>
      <c r="F3" s="21" t="s">
        <v>6</v>
      </c>
      <c r="G3" s="21" t="s">
        <v>7</v>
      </c>
      <c r="H3" s="21" t="s">
        <v>8</v>
      </c>
      <c r="I3" s="36" t="s">
        <v>9</v>
      </c>
      <c r="J3" s="20" t="s">
        <v>10</v>
      </c>
      <c r="K3" s="20" t="s">
        <v>11</v>
      </c>
      <c r="L3" s="20" t="s">
        <v>12</v>
      </c>
      <c r="M3" s="20" t="s">
        <v>13</v>
      </c>
    </row>
    <row r="4" spans="1:13" ht="30" customHeight="1" x14ac:dyDescent="0.25">
      <c r="A4" s="22"/>
      <c r="B4" s="42"/>
      <c r="C4" s="23"/>
      <c r="D4" s="24"/>
      <c r="E4" s="24"/>
      <c r="F4" s="25"/>
      <c r="G4" s="26"/>
      <c r="H4" s="26"/>
      <c r="I4" s="43"/>
      <c r="J4" s="24"/>
      <c r="K4" s="46"/>
      <c r="L4" s="44"/>
      <c r="M4" s="22"/>
    </row>
    <row r="5" spans="1:13" ht="30" customHeight="1" x14ac:dyDescent="0.25">
      <c r="A5" s="22"/>
      <c r="B5" s="27"/>
      <c r="C5" s="28"/>
      <c r="D5" s="24"/>
      <c r="E5" s="24"/>
      <c r="F5" s="25"/>
      <c r="G5" s="26"/>
      <c r="H5" s="26"/>
      <c r="I5" s="37"/>
      <c r="J5" s="24"/>
      <c r="K5" s="39"/>
      <c r="L5" s="38"/>
      <c r="M5" s="22"/>
    </row>
    <row r="6" spans="1:13" ht="30" customHeight="1" x14ac:dyDescent="0.25">
      <c r="A6" s="22"/>
      <c r="B6" s="27"/>
      <c r="C6" s="28"/>
      <c r="D6" s="24"/>
      <c r="E6" s="24"/>
      <c r="F6" s="25"/>
      <c r="G6" s="26"/>
      <c r="H6" s="26"/>
      <c r="I6" s="37"/>
      <c r="J6" s="24"/>
      <c r="K6" s="39"/>
      <c r="L6" s="38"/>
      <c r="M6" s="22"/>
    </row>
    <row r="7" spans="1:13" ht="30" customHeight="1" x14ac:dyDescent="0.25">
      <c r="A7" s="22"/>
      <c r="B7" s="27"/>
      <c r="C7" s="28"/>
      <c r="D7" s="24"/>
      <c r="E7" s="24"/>
      <c r="F7" s="25"/>
      <c r="G7" s="26"/>
      <c r="H7" s="26"/>
      <c r="I7" s="37"/>
      <c r="J7" s="24"/>
      <c r="K7" s="39"/>
      <c r="L7" s="38"/>
      <c r="M7" s="22"/>
    </row>
    <row r="8" spans="1:13" ht="25" customHeight="1" x14ac:dyDescent="0.25">
      <c r="A8" s="60" t="s">
        <v>14</v>
      </c>
      <c r="B8" s="60"/>
      <c r="C8" s="60"/>
      <c r="D8" s="60"/>
      <c r="E8" s="60"/>
      <c r="F8" s="29">
        <f ca="1">SUM(F4:INDIRECT("F"&amp;ROW()-1))</f>
        <v>0</v>
      </c>
      <c r="G8" s="29"/>
      <c r="H8" s="29"/>
      <c r="I8" s="40"/>
      <c r="J8" s="40"/>
      <c r="K8" s="40"/>
      <c r="L8" s="41"/>
      <c r="M8" s="40"/>
    </row>
    <row r="9" spans="1:13" x14ac:dyDescent="0.25">
      <c r="A9" s="56" t="s">
        <v>33</v>
      </c>
      <c r="B9" s="57"/>
      <c r="C9" s="57"/>
      <c r="D9" s="57"/>
      <c r="E9" s="57"/>
      <c r="F9" s="57"/>
      <c r="G9" s="57"/>
      <c r="H9" s="57"/>
      <c r="I9" s="57"/>
      <c r="J9" s="57"/>
      <c r="K9" s="57"/>
      <c r="L9" s="57"/>
      <c r="M9" s="57"/>
    </row>
    <row r="10" spans="1:13" x14ac:dyDescent="0.25">
      <c r="A10" s="57"/>
      <c r="B10" s="57"/>
      <c r="C10" s="57"/>
      <c r="D10" s="57"/>
      <c r="E10" s="57"/>
      <c r="F10" s="57"/>
      <c r="G10" s="57"/>
      <c r="H10" s="57"/>
      <c r="I10" s="57"/>
      <c r="J10" s="57"/>
      <c r="K10" s="57"/>
      <c r="L10" s="57"/>
      <c r="M10" s="57"/>
    </row>
    <row r="11" spans="1:13" ht="43" customHeight="1" x14ac:dyDescent="0.25">
      <c r="A11" s="57"/>
      <c r="B11" s="57"/>
      <c r="C11" s="57"/>
      <c r="D11" s="57"/>
      <c r="E11" s="57"/>
      <c r="F11" s="57"/>
      <c r="G11" s="57"/>
      <c r="H11" s="57"/>
      <c r="I11" s="57"/>
      <c r="J11" s="57"/>
      <c r="K11" s="58"/>
      <c r="L11" s="58"/>
      <c r="M11" s="58"/>
    </row>
    <row r="12" spans="1:13" ht="94" customHeight="1" x14ac:dyDescent="0.25">
      <c r="A12" s="61" t="s">
        <v>15</v>
      </c>
      <c r="B12" s="62"/>
      <c r="C12" s="63" t="s">
        <v>16</v>
      </c>
      <c r="D12" s="63"/>
      <c r="E12" s="63"/>
      <c r="F12" s="63" t="s">
        <v>17</v>
      </c>
      <c r="G12" s="63"/>
      <c r="H12" s="64" t="s">
        <v>18</v>
      </c>
      <c r="I12" s="65"/>
      <c r="J12" s="66"/>
      <c r="K12" s="57" t="s">
        <v>19</v>
      </c>
      <c r="L12" s="57"/>
      <c r="M12" s="57"/>
    </row>
    <row r="13" spans="1:13" x14ac:dyDescent="0.25">
      <c r="A13" s="47" t="s">
        <v>20</v>
      </c>
      <c r="B13" s="48"/>
      <c r="C13" s="48"/>
      <c r="D13" s="48"/>
      <c r="E13" s="48"/>
      <c r="F13" s="48"/>
      <c r="G13" s="48"/>
      <c r="H13" s="48"/>
      <c r="I13" s="48"/>
      <c r="J13" s="48"/>
      <c r="K13" s="48"/>
      <c r="L13" s="48"/>
      <c r="M13" s="49"/>
    </row>
    <row r="14" spans="1:13" x14ac:dyDescent="0.25">
      <c r="A14" s="50"/>
      <c r="B14" s="51"/>
      <c r="C14" s="51"/>
      <c r="D14" s="51"/>
      <c r="E14" s="51"/>
      <c r="F14" s="51"/>
      <c r="G14" s="51"/>
      <c r="H14" s="51"/>
      <c r="I14" s="51"/>
      <c r="J14" s="51"/>
      <c r="K14" s="51"/>
      <c r="L14" s="51"/>
      <c r="M14" s="52"/>
    </row>
    <row r="15" spans="1:13" ht="84" customHeight="1" x14ac:dyDescent="0.25">
      <c r="A15" s="53"/>
      <c r="B15" s="54"/>
      <c r="C15" s="54"/>
      <c r="D15" s="54"/>
      <c r="E15" s="54"/>
      <c r="F15" s="54"/>
      <c r="G15" s="54"/>
      <c r="H15" s="54"/>
      <c r="I15" s="54"/>
      <c r="J15" s="54"/>
      <c r="K15" s="54"/>
      <c r="L15" s="54"/>
      <c r="M15" s="55"/>
    </row>
    <row r="16" spans="1:13" ht="15" x14ac:dyDescent="0.25">
      <c r="A16" s="30"/>
      <c r="B16" s="30"/>
      <c r="C16" s="2"/>
      <c r="D16" s="2"/>
      <c r="E16" s="2"/>
      <c r="F16" s="31"/>
      <c r="G16" s="31"/>
      <c r="H16" s="31"/>
      <c r="I16" s="2"/>
      <c r="J16" s="2"/>
      <c r="K16" s="2"/>
      <c r="L16" s="2"/>
      <c r="M16" s="2"/>
    </row>
    <row r="17" spans="1:13" ht="15" x14ac:dyDescent="0.25">
      <c r="A17" s="30"/>
      <c r="B17" s="30"/>
      <c r="C17" s="2"/>
      <c r="D17" s="2"/>
      <c r="E17" s="2"/>
      <c r="F17" s="31"/>
      <c r="G17" s="31"/>
      <c r="H17" s="31"/>
      <c r="I17" s="2"/>
      <c r="J17" s="2"/>
      <c r="K17" s="2"/>
      <c r="L17" s="2"/>
      <c r="M17" s="2"/>
    </row>
    <row r="18" spans="1:13" ht="15" x14ac:dyDescent="0.25">
      <c r="A18" s="30"/>
      <c r="B18" s="30"/>
      <c r="C18" s="2"/>
      <c r="D18" s="2"/>
      <c r="E18" s="2"/>
      <c r="F18" s="31"/>
      <c r="G18" s="31"/>
      <c r="H18" s="31"/>
      <c r="I18" s="2"/>
      <c r="J18" s="2"/>
      <c r="K18" s="2"/>
      <c r="L18" s="2"/>
      <c r="M18" s="2"/>
    </row>
    <row r="19" spans="1:13" ht="15" x14ac:dyDescent="0.25">
      <c r="A19" s="30"/>
      <c r="B19" s="30"/>
      <c r="C19" s="2"/>
      <c r="D19" s="2"/>
      <c r="E19" s="2"/>
      <c r="F19" s="31"/>
      <c r="G19" s="31"/>
      <c r="H19" s="31"/>
      <c r="I19" s="2"/>
      <c r="J19" s="2"/>
      <c r="K19" s="2"/>
      <c r="L19" s="2"/>
      <c r="M19" s="2"/>
    </row>
    <row r="20" spans="1:13" ht="15" x14ac:dyDescent="0.25">
      <c r="A20" s="30"/>
      <c r="B20" s="30"/>
      <c r="C20" s="2"/>
      <c r="D20" s="2"/>
      <c r="E20" s="2"/>
      <c r="F20" s="31"/>
      <c r="G20" s="31"/>
      <c r="H20" s="31"/>
      <c r="I20" s="2"/>
      <c r="J20" s="2"/>
      <c r="K20" s="2"/>
      <c r="L20" s="2"/>
      <c r="M20" s="2"/>
    </row>
    <row r="21" spans="1:13" ht="15" x14ac:dyDescent="0.25">
      <c r="A21" s="30"/>
      <c r="B21" s="30"/>
      <c r="C21" s="2"/>
      <c r="D21" s="2"/>
      <c r="E21" s="2"/>
      <c r="F21" s="31"/>
      <c r="G21" s="31"/>
      <c r="H21" s="31"/>
      <c r="I21" s="2"/>
      <c r="J21" s="2"/>
      <c r="K21" s="2"/>
      <c r="L21" s="2"/>
      <c r="M21" s="2"/>
    </row>
    <row r="22" spans="1:13" ht="15" x14ac:dyDescent="0.25">
      <c r="A22" s="30"/>
      <c r="B22" s="30"/>
      <c r="C22" s="2"/>
      <c r="D22" s="2"/>
      <c r="E22" s="2"/>
      <c r="F22" s="31"/>
      <c r="G22" s="31"/>
      <c r="H22" s="31"/>
      <c r="I22" s="2"/>
      <c r="J22" s="2"/>
      <c r="K22" s="2"/>
      <c r="L22" s="2"/>
      <c r="M22" s="2"/>
    </row>
    <row r="23" spans="1:13" ht="15" x14ac:dyDescent="0.25">
      <c r="A23" s="30"/>
      <c r="B23" s="30"/>
      <c r="C23" s="2"/>
      <c r="D23" s="2"/>
      <c r="E23" s="2"/>
      <c r="F23" s="31"/>
      <c r="G23" s="31"/>
      <c r="H23" s="31"/>
      <c r="I23" s="2"/>
      <c r="J23" s="2"/>
      <c r="K23" s="2"/>
      <c r="L23" s="2"/>
      <c r="M23" s="2"/>
    </row>
    <row r="24" spans="1:13" ht="15" x14ac:dyDescent="0.25">
      <c r="A24" s="30"/>
      <c r="B24" s="30"/>
      <c r="C24" s="2"/>
      <c r="D24" s="2"/>
      <c r="E24" s="2"/>
      <c r="F24" s="31"/>
      <c r="G24" s="31"/>
      <c r="H24" s="31"/>
      <c r="I24" s="2"/>
      <c r="J24" s="2"/>
      <c r="K24" s="2"/>
      <c r="L24" s="2"/>
      <c r="M24" s="2"/>
    </row>
    <row r="25" spans="1:13" ht="15" x14ac:dyDescent="0.25">
      <c r="A25" s="30"/>
      <c r="B25" s="30"/>
      <c r="C25" s="2"/>
      <c r="D25" s="2"/>
      <c r="E25" s="2"/>
      <c r="F25" s="31"/>
      <c r="G25" s="31"/>
      <c r="H25" s="31"/>
      <c r="I25" s="2"/>
      <c r="J25" s="2"/>
      <c r="K25" s="2"/>
      <c r="L25" s="2"/>
      <c r="M25" s="2"/>
    </row>
    <row r="26" spans="1:13" ht="15" x14ac:dyDescent="0.25">
      <c r="A26" s="30"/>
      <c r="B26" s="30"/>
      <c r="C26" s="2"/>
      <c r="D26" s="2"/>
      <c r="E26" s="2"/>
      <c r="F26" s="31"/>
      <c r="G26" s="31"/>
      <c r="H26" s="31"/>
      <c r="I26" s="2"/>
      <c r="J26" s="2"/>
      <c r="K26" s="2"/>
      <c r="L26" s="2"/>
      <c r="M26" s="2"/>
    </row>
    <row r="27" spans="1:13" ht="15" x14ac:dyDescent="0.25">
      <c r="A27" s="30"/>
      <c r="B27" s="30"/>
      <c r="C27" s="2"/>
      <c r="D27" s="2"/>
      <c r="E27" s="2"/>
      <c r="F27" s="31"/>
      <c r="G27" s="31"/>
      <c r="H27" s="31"/>
      <c r="I27" s="2"/>
      <c r="J27" s="2"/>
      <c r="K27" s="2"/>
      <c r="L27" s="2"/>
      <c r="M27" s="2"/>
    </row>
    <row r="28" spans="1:13" ht="15" x14ac:dyDescent="0.25">
      <c r="A28" s="30"/>
      <c r="B28" s="30"/>
      <c r="C28" s="2"/>
      <c r="D28" s="2"/>
      <c r="E28" s="2"/>
      <c r="F28" s="31"/>
      <c r="G28" s="31"/>
      <c r="H28" s="31"/>
      <c r="I28" s="2"/>
      <c r="J28" s="2"/>
      <c r="K28" s="2"/>
      <c r="L28" s="2"/>
      <c r="M28" s="2"/>
    </row>
    <row r="29" spans="1:13" ht="15" x14ac:dyDescent="0.25">
      <c r="A29" s="30"/>
      <c r="B29" s="30"/>
      <c r="C29" s="2"/>
      <c r="D29" s="2"/>
      <c r="E29" s="2"/>
      <c r="F29" s="31"/>
      <c r="G29" s="31"/>
      <c r="H29" s="31"/>
      <c r="I29" s="2"/>
      <c r="J29" s="2"/>
      <c r="K29" s="2"/>
      <c r="L29" s="2"/>
      <c r="M29" s="2"/>
    </row>
    <row r="30" spans="1:13" ht="15" x14ac:dyDescent="0.25">
      <c r="A30" s="30"/>
      <c r="B30" s="30"/>
      <c r="C30" s="2"/>
      <c r="D30" s="2"/>
      <c r="E30" s="2"/>
      <c r="F30" s="31"/>
      <c r="G30" s="31"/>
      <c r="H30" s="31"/>
      <c r="I30" s="2"/>
      <c r="J30" s="2"/>
      <c r="K30" s="2"/>
      <c r="L30" s="2"/>
      <c r="M30" s="2"/>
    </row>
    <row r="31" spans="1:13" ht="15" x14ac:dyDescent="0.25">
      <c r="A31" s="30"/>
      <c r="B31" s="30"/>
      <c r="C31" s="2"/>
      <c r="D31" s="2"/>
      <c r="E31" s="2"/>
      <c r="F31" s="31"/>
      <c r="G31" s="31"/>
      <c r="H31" s="31"/>
      <c r="I31" s="2"/>
      <c r="J31" s="2"/>
      <c r="K31" s="2"/>
      <c r="L31" s="2"/>
      <c r="M31" s="2"/>
    </row>
    <row r="32" spans="1:13" ht="15" x14ac:dyDescent="0.25">
      <c r="A32" s="30"/>
      <c r="B32" s="30"/>
      <c r="C32" s="2"/>
      <c r="D32" s="2"/>
      <c r="E32" s="2"/>
      <c r="F32" s="31"/>
      <c r="G32" s="31"/>
      <c r="H32" s="31"/>
      <c r="I32" s="2"/>
      <c r="J32" s="2"/>
      <c r="K32" s="2"/>
      <c r="L32" s="2"/>
      <c r="M32" s="2"/>
    </row>
    <row r="33" spans="1:13" ht="15" x14ac:dyDescent="0.25">
      <c r="A33" s="30"/>
      <c r="B33" s="30"/>
      <c r="C33" s="2"/>
      <c r="D33" s="2"/>
      <c r="E33" s="2"/>
      <c r="F33" s="31"/>
      <c r="G33" s="31"/>
      <c r="H33" s="31"/>
      <c r="I33" s="2"/>
      <c r="J33" s="2"/>
      <c r="K33" s="2"/>
      <c r="L33" s="2"/>
      <c r="M33" s="2"/>
    </row>
    <row r="34" spans="1:13" ht="15" x14ac:dyDescent="0.25">
      <c r="A34" s="30"/>
      <c r="B34" s="30"/>
      <c r="C34" s="2"/>
      <c r="D34" s="2"/>
      <c r="E34" s="2"/>
      <c r="F34" s="31"/>
      <c r="G34" s="31"/>
      <c r="H34" s="31"/>
      <c r="I34" s="2"/>
      <c r="J34" s="2"/>
      <c r="K34" s="2"/>
      <c r="L34" s="2"/>
      <c r="M34" s="2"/>
    </row>
    <row r="35" spans="1:13" ht="15" x14ac:dyDescent="0.25">
      <c r="A35" s="30"/>
      <c r="B35" s="30"/>
      <c r="C35" s="2"/>
      <c r="D35" s="2"/>
      <c r="E35" s="2"/>
      <c r="F35" s="31"/>
      <c r="G35" s="31"/>
      <c r="H35" s="31"/>
      <c r="I35" s="2"/>
      <c r="J35" s="2"/>
      <c r="K35" s="2"/>
      <c r="L35" s="2"/>
      <c r="M35" s="2"/>
    </row>
    <row r="36" spans="1:13" ht="15" x14ac:dyDescent="0.25">
      <c r="A36" s="30"/>
      <c r="B36" s="30"/>
      <c r="C36" s="2"/>
      <c r="D36" s="2"/>
      <c r="E36" s="2"/>
      <c r="F36" s="31"/>
      <c r="G36" s="31"/>
      <c r="H36" s="31"/>
      <c r="I36" s="2"/>
      <c r="J36" s="2"/>
      <c r="K36" s="2"/>
      <c r="L36" s="2"/>
      <c r="M36" s="2"/>
    </row>
    <row r="37" spans="1:13" ht="15" x14ac:dyDescent="0.25">
      <c r="A37" s="30"/>
      <c r="B37" s="30"/>
      <c r="C37" s="2"/>
      <c r="D37" s="2"/>
      <c r="E37" s="2"/>
      <c r="F37" s="31"/>
      <c r="G37" s="31"/>
      <c r="H37" s="31"/>
      <c r="I37" s="2"/>
      <c r="J37" s="2"/>
      <c r="K37" s="2"/>
      <c r="L37" s="2"/>
      <c r="M37" s="2"/>
    </row>
    <row r="38" spans="1:13" ht="15" x14ac:dyDescent="0.25">
      <c r="A38" s="30"/>
      <c r="B38" s="30"/>
      <c r="C38" s="2"/>
      <c r="D38" s="2"/>
      <c r="E38" s="2"/>
      <c r="F38" s="31"/>
      <c r="G38" s="31"/>
      <c r="H38" s="31"/>
      <c r="I38" s="2"/>
      <c r="J38" s="2"/>
      <c r="K38" s="2"/>
      <c r="L38" s="2"/>
      <c r="M38" s="2"/>
    </row>
    <row r="39" spans="1:13" ht="15" x14ac:dyDescent="0.25">
      <c r="A39" s="30"/>
      <c r="B39" s="30"/>
      <c r="C39" s="2"/>
      <c r="D39" s="2"/>
      <c r="E39" s="2"/>
      <c r="F39" s="31"/>
      <c r="G39" s="31"/>
      <c r="H39" s="31"/>
      <c r="I39" s="2"/>
      <c r="J39" s="2"/>
      <c r="K39" s="2"/>
      <c r="L39" s="2"/>
      <c r="M39" s="2"/>
    </row>
    <row r="40" spans="1:13" ht="15" x14ac:dyDescent="0.25">
      <c r="A40" s="30"/>
      <c r="B40" s="30"/>
      <c r="C40" s="2"/>
      <c r="D40" s="2"/>
      <c r="E40" s="2"/>
      <c r="F40" s="31"/>
      <c r="G40" s="31"/>
      <c r="H40" s="31"/>
      <c r="I40" s="2"/>
      <c r="J40" s="2"/>
      <c r="K40" s="2"/>
      <c r="L40" s="2"/>
      <c r="M40" s="2"/>
    </row>
    <row r="41" spans="1:13" ht="15" x14ac:dyDescent="0.25">
      <c r="A41" s="30"/>
      <c r="B41" s="30"/>
      <c r="C41" s="2"/>
      <c r="D41" s="2"/>
      <c r="E41" s="2"/>
      <c r="F41" s="31"/>
      <c r="G41" s="31"/>
      <c r="H41" s="31"/>
      <c r="I41" s="2"/>
      <c r="J41" s="2"/>
      <c r="K41" s="2"/>
      <c r="L41" s="2"/>
      <c r="M41" s="2"/>
    </row>
    <row r="42" spans="1:13" ht="15" x14ac:dyDescent="0.25">
      <c r="A42" s="30"/>
      <c r="B42" s="30"/>
      <c r="C42" s="2"/>
      <c r="D42" s="2"/>
      <c r="E42" s="2"/>
      <c r="F42" s="31"/>
      <c r="G42" s="31"/>
      <c r="H42" s="31"/>
      <c r="I42" s="2"/>
      <c r="J42" s="2"/>
      <c r="K42" s="2"/>
      <c r="L42" s="2"/>
      <c r="M42" s="2"/>
    </row>
    <row r="43" spans="1:13" ht="15" x14ac:dyDescent="0.25">
      <c r="A43" s="30"/>
      <c r="B43" s="30"/>
      <c r="C43" s="2"/>
      <c r="D43" s="2"/>
      <c r="E43" s="2"/>
      <c r="F43" s="31"/>
      <c r="G43" s="31"/>
      <c r="H43" s="31"/>
      <c r="I43" s="2"/>
      <c r="J43" s="2"/>
      <c r="K43" s="2"/>
      <c r="L43" s="2"/>
      <c r="M43" s="2"/>
    </row>
    <row r="44" spans="1:13" ht="15" x14ac:dyDescent="0.25">
      <c r="A44" s="30"/>
      <c r="B44" s="30"/>
      <c r="C44" s="2"/>
      <c r="D44" s="2"/>
      <c r="E44" s="2"/>
      <c r="F44" s="31"/>
      <c r="G44" s="31"/>
      <c r="H44" s="31"/>
      <c r="I44" s="2"/>
      <c r="J44" s="2"/>
      <c r="K44" s="2"/>
      <c r="L44" s="2"/>
      <c r="M44" s="2"/>
    </row>
    <row r="45" spans="1:13" ht="15" x14ac:dyDescent="0.25">
      <c r="A45" s="30"/>
      <c r="B45" s="30"/>
      <c r="C45" s="2"/>
      <c r="D45" s="2"/>
      <c r="E45" s="2"/>
      <c r="F45" s="31"/>
      <c r="G45" s="31"/>
      <c r="H45" s="31"/>
      <c r="I45" s="2"/>
      <c r="J45" s="2"/>
      <c r="K45" s="2"/>
      <c r="L45" s="2"/>
      <c r="M45" s="2"/>
    </row>
    <row r="46" spans="1:13" ht="15" x14ac:dyDescent="0.25">
      <c r="A46" s="30"/>
      <c r="B46" s="30"/>
      <c r="C46" s="2"/>
      <c r="D46" s="2"/>
      <c r="E46" s="2"/>
      <c r="F46" s="31"/>
      <c r="G46" s="31"/>
      <c r="H46" s="31"/>
      <c r="I46" s="2"/>
      <c r="J46" s="2"/>
      <c r="K46" s="2"/>
      <c r="L46" s="2"/>
      <c r="M46" s="2"/>
    </row>
  </sheetData>
  <mergeCells count="9">
    <mergeCell ref="A13:M15"/>
    <mergeCell ref="A9:M11"/>
    <mergeCell ref="A1:M1"/>
    <mergeCell ref="A8:E8"/>
    <mergeCell ref="A12:B12"/>
    <mergeCell ref="C12:E12"/>
    <mergeCell ref="F12:G12"/>
    <mergeCell ref="H12:J12"/>
    <mergeCell ref="K12:M12"/>
  </mergeCells>
  <phoneticPr fontId="19" type="noConversion"/>
  <pageMargins left="0.39305555555555599" right="0" top="0.39305555555555599" bottom="0"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02"/>
  <sheetViews>
    <sheetView workbookViewId="0">
      <selection activeCell="B4" sqref="B4:C8"/>
    </sheetView>
  </sheetViews>
  <sheetFormatPr defaultColWidth="9.453125" defaultRowHeight="15" x14ac:dyDescent="0.25"/>
  <cols>
    <col min="1" max="1" width="3.36328125" style="1" customWidth="1"/>
    <col min="2" max="2" width="16.90625" style="2" customWidth="1"/>
    <col min="3" max="3" width="20.90625" style="2" customWidth="1"/>
    <col min="4" max="4" width="33.36328125" style="2" customWidth="1"/>
    <col min="5" max="5" width="5" style="2" customWidth="1"/>
    <col min="6" max="6" width="7.36328125" style="2" customWidth="1"/>
    <col min="7" max="7" width="6.90625" style="2" customWidth="1"/>
    <col min="8" max="8" width="10.90625" style="2" customWidth="1"/>
    <col min="9" max="9" width="9" style="2" customWidth="1"/>
    <col min="10" max="10" width="8.36328125" style="2" customWidth="1"/>
    <col min="11" max="16384" width="9.453125" style="2"/>
  </cols>
  <sheetData>
    <row r="1" spans="1:10" ht="21" x14ac:dyDescent="0.25">
      <c r="A1" s="2"/>
      <c r="B1" s="67" t="s">
        <v>21</v>
      </c>
      <c r="C1" s="68"/>
      <c r="D1" s="68"/>
      <c r="E1" s="68"/>
      <c r="F1" s="68"/>
      <c r="G1" s="68"/>
      <c r="H1" s="68"/>
      <c r="I1" s="68"/>
      <c r="J1" s="68"/>
    </row>
    <row r="2" spans="1:10" ht="15" customHeight="1" x14ac:dyDescent="0.25">
      <c r="A2" s="69" t="s">
        <v>22</v>
      </c>
      <c r="B2" s="69"/>
      <c r="C2" s="3" t="s">
        <v>23</v>
      </c>
      <c r="D2" s="4"/>
      <c r="E2" s="4"/>
      <c r="F2" s="4"/>
      <c r="G2" s="4"/>
      <c r="H2" s="4"/>
      <c r="I2" s="69" t="s">
        <v>24</v>
      </c>
      <c r="J2" s="69"/>
    </row>
    <row r="3" spans="1:10" ht="30" x14ac:dyDescent="0.25">
      <c r="A3" s="5" t="s">
        <v>1</v>
      </c>
      <c r="B3" s="5" t="s">
        <v>25</v>
      </c>
      <c r="C3" s="6" t="s">
        <v>26</v>
      </c>
      <c r="D3" s="6" t="s">
        <v>27</v>
      </c>
      <c r="E3" s="6" t="s">
        <v>4</v>
      </c>
      <c r="F3" s="7" t="s">
        <v>28</v>
      </c>
      <c r="G3" s="7" t="s">
        <v>29</v>
      </c>
      <c r="H3" s="6" t="s">
        <v>30</v>
      </c>
      <c r="I3" s="7" t="s">
        <v>31</v>
      </c>
      <c r="J3" s="6" t="s">
        <v>32</v>
      </c>
    </row>
    <row r="4" spans="1:10" ht="15.9" customHeight="1" x14ac:dyDescent="0.25">
      <c r="A4" s="8" t="str">
        <f ca="1">IF(ISNUMBER(INDIRECT("申请表!A4")),INDIRECT("申请表!A4")&amp;"","")</f>
        <v/>
      </c>
      <c r="B4" s="9"/>
      <c r="C4" s="9"/>
      <c r="D4" s="9"/>
      <c r="E4" s="10" t="str">
        <f ca="1">INDIRECT("申请表!D4")&amp;""</f>
        <v/>
      </c>
      <c r="F4" s="11" t="str">
        <f ca="1">INDIRECT("申请表!E4")&amp;""</f>
        <v/>
      </c>
      <c r="G4" s="11" t="str">
        <f ca="1">IF(OR(INDIRECT("申请表!F4")=申请表!F8,INDIRECT("申请表!F4")=申请表!F12),"",INDIRECT("申请表!F4")&amp;"")</f>
        <v/>
      </c>
      <c r="H4" s="10" t="str">
        <f ca="1">IF(INDIRECT("申请表!K4")=申请表!K12,"",INDIRECT("申请表!K4")&amp;"")</f>
        <v/>
      </c>
      <c r="I4" s="10" t="str">
        <f ca="1">INDIRECT("申请表!J4")&amp;""</f>
        <v/>
      </c>
      <c r="J4" s="10" t="str">
        <f ca="1">INDIRECT("申请表!l4")&amp;""</f>
        <v/>
      </c>
    </row>
    <row r="5" spans="1:10" ht="15.9" customHeight="1" x14ac:dyDescent="0.25">
      <c r="A5" s="1" t="str">
        <f ca="1">IF(ISNUMBER(INDIRECT("申请表!A5")),INDIRECT("申请表!A5")&amp;"","")</f>
        <v/>
      </c>
      <c r="B5" s="9"/>
      <c r="C5" s="9"/>
      <c r="D5" s="9"/>
      <c r="E5" s="10" t="str">
        <f ca="1">INDIRECT("申请表!D5")&amp;""</f>
        <v/>
      </c>
      <c r="F5" s="11" t="str">
        <f ca="1">INDIRECT("申请表!E5")&amp;""</f>
        <v/>
      </c>
      <c r="G5" s="11" t="str">
        <f ca="1">IF(OR(INDIRECT("申请表!F5")=申请表!F8,INDIRECT("申请表!F5")=申请表!F12),"",INDIRECT("申请表!F5")&amp;"")</f>
        <v/>
      </c>
      <c r="H5" s="12" t="str">
        <f ca="1">IF(INDIRECT("申请表!K5")=申请表!K12,"",INDIRECT("申请表!K5")&amp;"")</f>
        <v/>
      </c>
      <c r="I5" s="10" t="str">
        <f ca="1">INDIRECT("申请表!J5")&amp;""</f>
        <v/>
      </c>
      <c r="J5" s="10" t="str">
        <f ca="1">INDIRECT("申请表!l5")&amp;""</f>
        <v/>
      </c>
    </row>
    <row r="6" spans="1:10" ht="15.9" customHeight="1" x14ac:dyDescent="0.25">
      <c r="A6" s="1" t="str">
        <f ca="1">IF(ISNUMBER(INDIRECT("申请表!A6")),INDIRECT("申请表!A6")&amp;"","")</f>
        <v/>
      </c>
      <c r="B6" s="9"/>
      <c r="C6" s="9"/>
      <c r="D6" s="9"/>
      <c r="E6" s="10" t="str">
        <f ca="1">INDIRECT("申请表!D6")&amp;""</f>
        <v/>
      </c>
      <c r="F6" s="11" t="str">
        <f ca="1">INDIRECT("申请表!E6")&amp;""</f>
        <v/>
      </c>
      <c r="G6" s="11" t="str">
        <f ca="1">IF(OR(INDIRECT("申请表!F6")=申请表!F8,INDIRECT("申请表!F6")=申请表!F12),"",INDIRECT("申请表!F6")&amp;"")</f>
        <v/>
      </c>
      <c r="H6" s="10" t="str">
        <f ca="1">IF(INDIRECT("申请表!K6")=申请表!K12,"",INDIRECT("申请表!K6")&amp;"")</f>
        <v/>
      </c>
      <c r="I6" s="10" t="str">
        <f ca="1">INDIRECT("申请表!J6")&amp;""</f>
        <v/>
      </c>
      <c r="J6" s="10" t="str">
        <f ca="1">INDIRECT("申请表!l6")&amp;""</f>
        <v/>
      </c>
    </row>
    <row r="7" spans="1:10" ht="15.75" customHeight="1" x14ac:dyDescent="0.25">
      <c r="A7" s="1" t="str">
        <f ca="1">IF(ISNUMBER(INDIRECT("申请表!A7")),INDIRECT("申请表!A7")&amp;"","")</f>
        <v/>
      </c>
      <c r="B7" s="9"/>
      <c r="C7" s="13"/>
      <c r="D7" s="14"/>
      <c r="E7" s="10" t="str">
        <f ca="1">INDIRECT("申请表!D7")&amp;""</f>
        <v/>
      </c>
      <c r="F7" s="11" t="str">
        <f ca="1">INDIRECT("申请表!E7")&amp;""</f>
        <v/>
      </c>
      <c r="G7" s="11" t="str">
        <f ca="1">IF(OR(INDIRECT("申请表!F7")=申请表!F8,INDIRECT("申请表!F7")=申请表!F12),"",INDIRECT("申请表!F7")&amp;"")</f>
        <v/>
      </c>
      <c r="H7" s="10" t="str">
        <f ca="1">IF(INDIRECT("申请表!K7")=申请表!K12,"",INDIRECT("申请表!K7")&amp;"")</f>
        <v/>
      </c>
      <c r="I7" s="12" t="str">
        <f ca="1">INDIRECT("申请表!J7")&amp;""</f>
        <v/>
      </c>
      <c r="J7" s="10" t="str">
        <f ca="1">INDIRECT("申请表!l7")&amp;""</f>
        <v/>
      </c>
    </row>
    <row r="8" spans="1:10" ht="15.5" x14ac:dyDescent="0.25">
      <c r="A8" s="1" t="str">
        <f ca="1">IF(ISNUMBER(INDIRECT("申请表!A8")),INDIRECT("申请表!A8")&amp;"","")</f>
        <v/>
      </c>
      <c r="B8" s="9"/>
      <c r="C8" s="9"/>
      <c r="D8" s="10"/>
      <c r="E8" s="10" t="str">
        <f ca="1">INDIRECT("申请表!D8")&amp;""</f>
        <v/>
      </c>
      <c r="F8" s="11" t="str">
        <f ca="1">INDIRECT("申请表!E8")&amp;""</f>
        <v/>
      </c>
      <c r="G8" s="11" t="str">
        <f ca="1">IF(OR(INDIRECT("申请表!F8")=申请表!F8,INDIRECT("申请表!F8")=申请表!F12),"",INDIRECT("申请表!F8")&amp;"")</f>
        <v/>
      </c>
      <c r="H8" s="10" t="str">
        <f ca="1">IF(INDIRECT("申请表!K8")=申请表!K12,"",INDIRECT("申请表!K8")&amp;"")</f>
        <v/>
      </c>
      <c r="I8" s="12" t="str">
        <f ca="1">INDIRECT("申请表!J8")&amp;""</f>
        <v/>
      </c>
      <c r="J8" s="10" t="str">
        <f ca="1">INDIRECT("申请表!l8")&amp;""</f>
        <v/>
      </c>
    </row>
    <row r="9" spans="1:10" ht="15.5" x14ac:dyDescent="0.25">
      <c r="A9" s="1" t="str">
        <f ca="1">IF(ISNUMBER(INDIRECT("申请表!A9")),INDIRECT("申请表!A9")&amp;"","")</f>
        <v/>
      </c>
      <c r="B9" s="9" t="str">
        <f ca="1">INDIRECT("申请表!B9")&amp;""</f>
        <v/>
      </c>
      <c r="C9" s="9" t="str">
        <f ca="1">IF(INDIRECT("申请表!C9")=申请表!C12,"",INDIRECT("申请表!C9")&amp;"")</f>
        <v/>
      </c>
      <c r="D9" s="10"/>
      <c r="E9" s="10" t="str">
        <f ca="1">INDIRECT("申请表!D9")&amp;""</f>
        <v/>
      </c>
      <c r="F9" s="11" t="str">
        <f ca="1">INDIRECT("申请表!E9")&amp;""</f>
        <v/>
      </c>
      <c r="G9" s="11" t="str">
        <f ca="1">IF(OR(INDIRECT("申请表!F9")=申请表!F8,INDIRECT("申请表!F9")=申请表!F12),"",INDIRECT("申请表!F9")&amp;"")</f>
        <v/>
      </c>
      <c r="H9" s="10" t="str">
        <f ca="1">IF(INDIRECT("申请表!K9")=申请表!K12,"",INDIRECT("申请表!K9")&amp;"")</f>
        <v/>
      </c>
      <c r="I9" s="12" t="str">
        <f ca="1">INDIRECT("申请表!J9")&amp;""</f>
        <v/>
      </c>
      <c r="J9" s="10" t="str">
        <f ca="1">INDIRECT("申请表!l9")&amp;""</f>
        <v/>
      </c>
    </row>
    <row r="10" spans="1:10" x14ac:dyDescent="0.25">
      <c r="A10" s="1" t="str">
        <f ca="1">IF(ISNUMBER(INDIRECT("申请表!A10")),INDIRECT("申请表!A10")&amp;"","")</f>
        <v/>
      </c>
      <c r="B10" s="9" t="str">
        <f ca="1">INDIRECT("申请表!B10")&amp;""</f>
        <v/>
      </c>
      <c r="C10" s="9" t="str">
        <f ca="1">IF(INDIRECT("申请表!C10")=申请表!C12,"",INDIRECT("申请表!C10")&amp;"")</f>
        <v/>
      </c>
      <c r="D10" s="10"/>
      <c r="E10" s="10" t="str">
        <f ca="1">INDIRECT("申请表!D10")&amp;""</f>
        <v/>
      </c>
      <c r="F10" s="11" t="str">
        <f ca="1">INDIRECT("申请表!E10")&amp;""</f>
        <v/>
      </c>
      <c r="G10" s="11" t="str">
        <f ca="1">IF(OR(INDIRECT("申请表!F10")=申请表!F8,INDIRECT("申请表!F10")=申请表!F12),"",INDIRECT("申请表!F10")&amp;"")</f>
        <v/>
      </c>
      <c r="H10" s="10" t="str">
        <f ca="1">IF(INDIRECT("申请表!K10")=申请表!K12,"",INDIRECT("申请表!K10")&amp;"")</f>
        <v/>
      </c>
      <c r="I10" s="10" t="str">
        <f ca="1">INDIRECT("申请表!J10")&amp;""</f>
        <v/>
      </c>
      <c r="J10" s="10" t="str">
        <f ca="1">INDIRECT("申请表!l10")&amp;""</f>
        <v/>
      </c>
    </row>
    <row r="11" spans="1:10" x14ac:dyDescent="0.25">
      <c r="A11" s="1" t="str">
        <f ca="1">IF(ISNUMBER(INDIRECT("申请表!A11")),INDIRECT("申请表!A11")&amp;"","")</f>
        <v/>
      </c>
      <c r="B11" s="9" t="str">
        <f ca="1">INDIRECT("申请表!B11")&amp;""</f>
        <v/>
      </c>
      <c r="C11" s="9" t="str">
        <f ca="1">IF(INDIRECT("申请表!C11")=申请表!C12,"",INDIRECT("申请表!C11")&amp;"")</f>
        <v/>
      </c>
      <c r="D11" s="10"/>
      <c r="E11" s="10" t="str">
        <f ca="1">INDIRECT("申请表!D11")&amp;""</f>
        <v/>
      </c>
      <c r="F11" s="11" t="str">
        <f ca="1">INDIRECT("申请表!E11")&amp;""</f>
        <v/>
      </c>
      <c r="G11" s="11" t="str">
        <f ca="1">IF(OR(INDIRECT("申请表!F11")=申请表!F8,INDIRECT("申请表!F11")=申请表!F12),"",INDIRECT("申请表!F11")&amp;"")</f>
        <v/>
      </c>
      <c r="H11" s="10" t="str">
        <f ca="1">IF(INDIRECT("申请表!K11")=申请表!K12,"",INDIRECT("申请表!K11")&amp;"")</f>
        <v/>
      </c>
      <c r="I11" s="10" t="str">
        <f ca="1">INDIRECT("申请表!J11")&amp;""</f>
        <v/>
      </c>
      <c r="J11" s="10" t="str">
        <f ca="1">INDIRECT("申请表!l11")&amp;""</f>
        <v/>
      </c>
    </row>
    <row r="12" spans="1:10" x14ac:dyDescent="0.25">
      <c r="A12" s="1" t="str">
        <f ca="1">IF(ISNUMBER(INDIRECT("申请表!A12")),INDIRECT("申请表!A12")&amp;"","")</f>
        <v/>
      </c>
      <c r="B12" s="9" t="str">
        <f ca="1">INDIRECT("申请表!B12")&amp;""</f>
        <v/>
      </c>
      <c r="C12" s="9" t="str">
        <f ca="1">IF(INDIRECT("申请表!C12")=申请表!C12,"",INDIRECT("申请表!C12")&amp;"")</f>
        <v/>
      </c>
      <c r="D12" s="10"/>
      <c r="E12" s="10" t="str">
        <f ca="1">INDIRECT("申请表!D12")&amp;""</f>
        <v/>
      </c>
      <c r="F12" s="11" t="str">
        <f ca="1">INDIRECT("申请表!E12")&amp;""</f>
        <v/>
      </c>
      <c r="G12" s="11" t="str">
        <f ca="1">IF(OR(INDIRECT("申请表!F12")=申请表!F8,INDIRECT("申请表!F12")=申请表!F12),"",INDIRECT("申请表!F12")&amp;"")</f>
        <v/>
      </c>
      <c r="H12" s="10" t="str">
        <f ca="1">IF(INDIRECT("申请表!K12")=申请表!K12,"",INDIRECT("申请表!K12")&amp;"")</f>
        <v/>
      </c>
      <c r="I12" s="10" t="str">
        <f ca="1">INDIRECT("申请表!J12")&amp;""</f>
        <v/>
      </c>
      <c r="J12" s="10" t="str">
        <f ca="1">INDIRECT("申请表!l12")&amp;""</f>
        <v/>
      </c>
    </row>
    <row r="13" spans="1:10" x14ac:dyDescent="0.25">
      <c r="A13" s="1" t="str">
        <f ca="1">IF(ISNUMBER(INDIRECT("申请表!A13")),INDIRECT("申请表!A13")&amp;"","")</f>
        <v/>
      </c>
      <c r="B13" s="9" t="str">
        <f ca="1">INDIRECT("申请表!B13")&amp;""</f>
        <v/>
      </c>
      <c r="C13" s="9" t="str">
        <f ca="1">IF(INDIRECT("申请表!C13")=申请表!C12,"",INDIRECT("申请表!C13")&amp;"")</f>
        <v/>
      </c>
      <c r="D13" s="10"/>
      <c r="E13" s="10" t="str">
        <f ca="1">INDIRECT("申请表!D13")&amp;""</f>
        <v/>
      </c>
      <c r="F13" s="11" t="str">
        <f ca="1">INDIRECT("申请表!E13")&amp;""</f>
        <v/>
      </c>
      <c r="G13" s="11" t="str">
        <f ca="1">IF(OR(INDIRECT("申请表!F13")=申请表!F8,INDIRECT("申请表!F13")=申请表!F12),"",INDIRECT("申请表!F13")&amp;"")</f>
        <v/>
      </c>
      <c r="H13" s="10" t="str">
        <f ca="1">IF(INDIRECT("申请表!K13")=申请表!K12,"",INDIRECT("申请表!K13")&amp;"")</f>
        <v/>
      </c>
      <c r="I13" s="10" t="str">
        <f ca="1">INDIRECT("申请表!J13")&amp;""</f>
        <v/>
      </c>
      <c r="J13" s="10" t="str">
        <f ca="1">INDIRECT("申请表!l13")&amp;""</f>
        <v/>
      </c>
    </row>
    <row r="14" spans="1:10" ht="15.75" customHeight="1" x14ac:dyDescent="0.25">
      <c r="A14" s="1" t="str">
        <f ca="1">IF(ISNUMBER(INDIRECT("申请表!A14")),INDIRECT("申请表!A14")&amp;"","")</f>
        <v/>
      </c>
      <c r="B14" s="9" t="str">
        <f ca="1">INDIRECT("申请表!B14")&amp;""</f>
        <v/>
      </c>
      <c r="C14" s="9" t="str">
        <f ca="1">IF(INDIRECT("申请表!C14")=申请表!C12,"",INDIRECT("申请表!C14")&amp;"")</f>
        <v/>
      </c>
      <c r="D14" s="10"/>
      <c r="E14" s="10" t="str">
        <f ca="1">INDIRECT("申请表!D14")&amp;""</f>
        <v/>
      </c>
      <c r="F14" s="11" t="str">
        <f ca="1">INDIRECT("申请表!E14")&amp;""</f>
        <v/>
      </c>
      <c r="G14" s="11" t="str">
        <f ca="1">IF(OR(INDIRECT("申请表!F14")=申请表!F8,INDIRECT("申请表!F14")=申请表!F12),"",INDIRECT("申请表!F14")&amp;"")</f>
        <v/>
      </c>
      <c r="H14" s="10" t="str">
        <f ca="1">IF(INDIRECT("申请表!K14")=申请表!K12,"",INDIRECT("申请表!K14")&amp;"")</f>
        <v/>
      </c>
      <c r="I14" s="10" t="str">
        <f ca="1">INDIRECT("申请表!J14")&amp;""</f>
        <v/>
      </c>
      <c r="J14" s="10" t="str">
        <f ca="1">INDIRECT("申请表!l14")&amp;""</f>
        <v/>
      </c>
    </row>
    <row r="15" spans="1:10" ht="15.75" customHeight="1" x14ac:dyDescent="0.25">
      <c r="A15" s="1" t="str">
        <f ca="1">IF(ISNUMBER(INDIRECT("申请表!A15")),INDIRECT("申请表!A15")&amp;"","")</f>
        <v/>
      </c>
      <c r="B15" s="9" t="str">
        <f ca="1">INDIRECT("申请表!B15")&amp;""</f>
        <v/>
      </c>
      <c r="C15" s="9" t="str">
        <f ca="1">IF(INDIRECT("申请表!C15")=申请表!C12,"",INDIRECT("申请表!C15")&amp;"")</f>
        <v/>
      </c>
      <c r="D15" s="10"/>
      <c r="E15" s="10" t="str">
        <f ca="1">INDIRECT("申请表!D15")&amp;""</f>
        <v/>
      </c>
      <c r="F15" s="11" t="str">
        <f ca="1">INDIRECT("申请表!E15")&amp;""</f>
        <v/>
      </c>
      <c r="G15" s="11" t="str">
        <f ca="1">IF(OR(INDIRECT("申请表!F15")=申请表!F8,INDIRECT("申请表!F15")=申请表!F12),"",INDIRECT("申请表!F15")&amp;"")</f>
        <v/>
      </c>
      <c r="H15" s="10" t="str">
        <f ca="1">IF(INDIRECT("申请表!K15")=申请表!K12,"",INDIRECT("申请表!K15")&amp;"")</f>
        <v/>
      </c>
      <c r="I15" s="10" t="str">
        <f ca="1">INDIRECT("申请表!J15")&amp;""</f>
        <v/>
      </c>
      <c r="J15" s="10" t="str">
        <f ca="1">INDIRECT("申请表!l15")&amp;""</f>
        <v/>
      </c>
    </row>
    <row r="16" spans="1:10" x14ac:dyDescent="0.25">
      <c r="A16" s="1" t="str">
        <f ca="1">IF(ISNUMBER(INDIRECT("申请表!A16")),INDIRECT("申请表!A16")&amp;"","")</f>
        <v/>
      </c>
      <c r="B16" s="9" t="str">
        <f ca="1">INDIRECT("申请表!B16")&amp;""</f>
        <v/>
      </c>
      <c r="C16" s="9" t="str">
        <f ca="1">IF(INDIRECT("申请表!C16")=申请表!C12,"",INDIRECT("申请表!C16")&amp;"")</f>
        <v/>
      </c>
      <c r="D16" s="10"/>
      <c r="E16" s="10" t="str">
        <f ca="1">INDIRECT("申请表!D16")&amp;""</f>
        <v/>
      </c>
      <c r="F16" s="11" t="str">
        <f ca="1">INDIRECT("申请表!E16")&amp;""</f>
        <v/>
      </c>
      <c r="G16" s="11" t="str">
        <f ca="1">IF(OR(INDIRECT("申请表!F16")=申请表!F8,INDIRECT("申请表!F16")=申请表!F12),"",INDIRECT("申请表!F16")&amp;"")</f>
        <v/>
      </c>
      <c r="H16" s="10" t="str">
        <f ca="1">IF(INDIRECT("申请表!K16")=申请表!K12,"",INDIRECT("申请表!K16")&amp;"")</f>
        <v/>
      </c>
      <c r="I16" s="10" t="str">
        <f ca="1">INDIRECT("申请表!J16")&amp;""</f>
        <v/>
      </c>
      <c r="J16" s="10" t="str">
        <f ca="1">INDIRECT("申请表!l16")&amp;""</f>
        <v/>
      </c>
    </row>
    <row r="17" spans="1:10" x14ac:dyDescent="0.25">
      <c r="A17" s="1" t="str">
        <f ca="1">IF(ISNUMBER(INDIRECT("申请表!A17")),INDIRECT("申请表!A17")&amp;"","")</f>
        <v/>
      </c>
      <c r="B17" s="9" t="str">
        <f ca="1">INDIRECT("申请表!B17")&amp;""</f>
        <v/>
      </c>
      <c r="C17" s="9" t="str">
        <f ca="1">IF(INDIRECT("申请表!C17")=申请表!C12,"",INDIRECT("申请表!C17")&amp;"")</f>
        <v/>
      </c>
      <c r="D17" s="10"/>
      <c r="E17" s="10" t="str">
        <f ca="1">INDIRECT("申请表!D17")&amp;""</f>
        <v/>
      </c>
      <c r="F17" s="11" t="str">
        <f ca="1">INDIRECT("申请表!E17")&amp;""</f>
        <v/>
      </c>
      <c r="G17" s="11" t="str">
        <f ca="1">IF(OR(INDIRECT("申请表!F17")=申请表!F8,INDIRECT("申请表!F17")=申请表!F12),"",INDIRECT("申请表!F17")&amp;"")</f>
        <v/>
      </c>
      <c r="H17" s="10" t="str">
        <f ca="1">IF(INDIRECT("申请表!K17")=申请表!K12,"",INDIRECT("申请表!K17")&amp;"")</f>
        <v/>
      </c>
      <c r="I17" s="10" t="str">
        <f ca="1">INDIRECT("申请表!J17")&amp;""</f>
        <v/>
      </c>
      <c r="J17" s="10" t="str">
        <f ca="1">INDIRECT("申请表!l17")&amp;""</f>
        <v/>
      </c>
    </row>
    <row r="18" spans="1:10" x14ac:dyDescent="0.25">
      <c r="A18" s="1" t="str">
        <f ca="1">IF(ISNUMBER(INDIRECT("申请表!A18")),INDIRECT("申请表!A18")&amp;"","")</f>
        <v/>
      </c>
      <c r="B18" s="9" t="str">
        <f ca="1">INDIRECT("申请表!B18")&amp;""</f>
        <v/>
      </c>
      <c r="C18" s="9" t="str">
        <f ca="1">IF(INDIRECT("申请表!C18")=申请表!C12,"",INDIRECT("申请表!C18")&amp;"")</f>
        <v/>
      </c>
      <c r="D18" s="10"/>
      <c r="E18" s="10" t="str">
        <f ca="1">INDIRECT("申请表!D18")&amp;""</f>
        <v/>
      </c>
      <c r="F18" s="11" t="str">
        <f ca="1">INDIRECT("申请表!E18")&amp;""</f>
        <v/>
      </c>
      <c r="G18" s="11" t="str">
        <f ca="1">IF(OR(INDIRECT("申请表!F18")=申请表!F8,INDIRECT("申请表!F18")=申请表!F12),"",INDIRECT("申请表!F18")&amp;"")</f>
        <v/>
      </c>
      <c r="H18" s="10" t="str">
        <f ca="1">IF(INDIRECT("申请表!K18")=申请表!K12,"",INDIRECT("申请表!K18")&amp;"")</f>
        <v/>
      </c>
      <c r="I18" s="10" t="str">
        <f ca="1">INDIRECT("申请表!J18")&amp;""</f>
        <v/>
      </c>
      <c r="J18" s="10" t="str">
        <f ca="1">INDIRECT("申请表!l18")&amp;""</f>
        <v/>
      </c>
    </row>
    <row r="19" spans="1:10" x14ac:dyDescent="0.25">
      <c r="A19" s="1" t="str">
        <f ca="1">IF(ISNUMBER(INDIRECT("申请表!A19")),INDIRECT("申请表!A19")&amp;"","")</f>
        <v/>
      </c>
      <c r="B19" s="9" t="str">
        <f ca="1">INDIRECT("申请表!B19")&amp;""</f>
        <v/>
      </c>
      <c r="C19" s="9" t="str">
        <f ca="1">IF(INDIRECT("申请表!C19")=申请表!C12,"",INDIRECT("申请表!C19")&amp;"")</f>
        <v/>
      </c>
      <c r="D19" s="10"/>
      <c r="E19" s="10" t="str">
        <f ca="1">INDIRECT("申请表!D19")&amp;""</f>
        <v/>
      </c>
      <c r="F19" s="11" t="str">
        <f ca="1">INDIRECT("申请表!E19")&amp;""</f>
        <v/>
      </c>
      <c r="G19" s="11" t="str">
        <f ca="1">IF(OR(INDIRECT("申请表!F19")=申请表!F8,INDIRECT("申请表!F19")=申请表!F12),"",INDIRECT("申请表!F19")&amp;"")</f>
        <v/>
      </c>
      <c r="H19" s="10" t="str">
        <f ca="1">IF(INDIRECT("申请表!K19")=申请表!K12,"",INDIRECT("申请表!K19")&amp;"")</f>
        <v/>
      </c>
      <c r="I19" s="10" t="str">
        <f ca="1">INDIRECT("申请表!J19")&amp;""</f>
        <v/>
      </c>
      <c r="J19" s="10" t="str">
        <f ca="1">INDIRECT("申请表!l19")&amp;""</f>
        <v/>
      </c>
    </row>
    <row r="20" spans="1:10" x14ac:dyDescent="0.25">
      <c r="A20" s="1" t="str">
        <f ca="1">IF(ISNUMBER(INDIRECT("申请表!A20")),INDIRECT("申请表!A20")&amp;"","")</f>
        <v/>
      </c>
      <c r="B20" s="9" t="str">
        <f ca="1">INDIRECT("申请表!B20")&amp;""</f>
        <v/>
      </c>
      <c r="C20" s="9" t="str">
        <f ca="1">IF(INDIRECT("申请表!C20")=申请表!C12,"",INDIRECT("申请表!C20")&amp;"")</f>
        <v/>
      </c>
      <c r="D20" s="10"/>
      <c r="E20" s="10" t="str">
        <f ca="1">INDIRECT("申请表!D20")&amp;""</f>
        <v/>
      </c>
      <c r="F20" s="11" t="str">
        <f ca="1">INDIRECT("申请表!E20")&amp;""</f>
        <v/>
      </c>
      <c r="G20" s="11" t="str">
        <f ca="1">IF(OR(INDIRECT("申请表!F20")=申请表!F8,INDIRECT("申请表!F20")=申请表!F12),"",INDIRECT("申请表!F20")&amp;"")</f>
        <v/>
      </c>
      <c r="H20" s="10" t="str">
        <f ca="1">IF(INDIRECT("申请表!K20")=申请表!K12,"",INDIRECT("申请表!K20")&amp;"")</f>
        <v/>
      </c>
      <c r="I20" s="10" t="str">
        <f ca="1">INDIRECT("申请表!J20")&amp;""</f>
        <v/>
      </c>
      <c r="J20" s="10" t="str">
        <f ca="1">INDIRECT("申请表!l20")&amp;""</f>
        <v/>
      </c>
    </row>
    <row r="21" spans="1:10" x14ac:dyDescent="0.25">
      <c r="A21" s="1" t="str">
        <f ca="1">IF(ISNUMBER(INDIRECT("申请表!A21")),INDIRECT("申请表!A21")&amp;"","")</f>
        <v/>
      </c>
      <c r="B21" s="9" t="str">
        <f ca="1">INDIRECT("申请表!B21")&amp;""</f>
        <v/>
      </c>
      <c r="C21" s="9" t="str">
        <f ca="1">IF(INDIRECT("申请表!C21")=申请表!C12,"",INDIRECT("申请表!C21")&amp;"")</f>
        <v/>
      </c>
      <c r="D21" s="10"/>
      <c r="E21" s="10" t="str">
        <f ca="1">INDIRECT("申请表!D21")&amp;""</f>
        <v/>
      </c>
      <c r="F21" s="11" t="str">
        <f ca="1">INDIRECT("申请表!E21")&amp;""</f>
        <v/>
      </c>
      <c r="G21" s="11" t="str">
        <f ca="1">IF(OR(INDIRECT("申请表!F21")=申请表!F8,INDIRECT("申请表!F21")=申请表!F12),"",INDIRECT("申请表!F21")&amp;"")</f>
        <v/>
      </c>
      <c r="H21" s="10" t="str">
        <f ca="1">IF(INDIRECT("申请表!K21")=申请表!K12,"",INDIRECT("申请表!K21")&amp;"")</f>
        <v/>
      </c>
      <c r="I21" s="10" t="str">
        <f ca="1">INDIRECT("申请表!J21")&amp;""</f>
        <v/>
      </c>
      <c r="J21" s="10" t="str">
        <f ca="1">INDIRECT("申请表!l21")&amp;""</f>
        <v/>
      </c>
    </row>
    <row r="22" spans="1:10" x14ac:dyDescent="0.25">
      <c r="A22" s="1" t="str">
        <f ca="1">IF(ISNUMBER(INDIRECT("申请表!A22")),INDIRECT("申请表!A22")&amp;"","")</f>
        <v/>
      </c>
      <c r="B22" s="9" t="str">
        <f ca="1">INDIRECT("申请表!B22")&amp;""</f>
        <v/>
      </c>
      <c r="C22" s="9" t="str">
        <f ca="1">IF(INDIRECT("申请表!C22")=申请表!C12,"",INDIRECT("申请表!C22")&amp;"")</f>
        <v/>
      </c>
      <c r="D22" s="10"/>
      <c r="E22" s="10" t="str">
        <f ca="1">INDIRECT("申请表!D22")&amp;""</f>
        <v/>
      </c>
      <c r="F22" s="11" t="str">
        <f ca="1">INDIRECT("申请表!E22")&amp;""</f>
        <v/>
      </c>
      <c r="G22" s="11" t="str">
        <f ca="1">IF(OR(INDIRECT("申请表!F22")=申请表!F8,INDIRECT("申请表!F22")=申请表!F12),"",INDIRECT("申请表!F22")&amp;"")</f>
        <v/>
      </c>
      <c r="H22" s="10" t="str">
        <f ca="1">IF(INDIRECT("申请表!K22")=申请表!K12,"",INDIRECT("申请表!K22")&amp;"")</f>
        <v/>
      </c>
      <c r="I22" s="10" t="str">
        <f ca="1">INDIRECT("申请表!J22")&amp;""</f>
        <v/>
      </c>
      <c r="J22" s="10" t="str">
        <f ca="1">INDIRECT("申请表!l22")&amp;""</f>
        <v/>
      </c>
    </row>
    <row r="23" spans="1:10" x14ac:dyDescent="0.25">
      <c r="A23" s="1" t="str">
        <f ca="1">IF(ISNUMBER(INDIRECT("申请表!A23")),INDIRECT("申请表!A23")&amp;"","")</f>
        <v/>
      </c>
      <c r="B23" s="9" t="str">
        <f ca="1">INDIRECT("申请表!B23")&amp;""</f>
        <v/>
      </c>
      <c r="C23" s="9" t="str">
        <f ca="1">IF(INDIRECT("申请表!C23")=申请表!C12,"",INDIRECT("申请表!C23")&amp;"")</f>
        <v/>
      </c>
      <c r="D23" s="10"/>
      <c r="E23" s="10" t="str">
        <f ca="1">INDIRECT("申请表!D23")&amp;""</f>
        <v/>
      </c>
      <c r="F23" s="11" t="str">
        <f ca="1">INDIRECT("申请表!E23")&amp;""</f>
        <v/>
      </c>
      <c r="G23" s="11" t="str">
        <f ca="1">IF(OR(INDIRECT("申请表!F23")=申请表!F8,INDIRECT("申请表!F23")=申请表!F12),"",INDIRECT("申请表!F23")&amp;"")</f>
        <v/>
      </c>
      <c r="H23" s="10" t="str">
        <f ca="1">IF(INDIRECT("申请表!K23")=申请表!K12,"",INDIRECT("申请表!K23")&amp;"")</f>
        <v/>
      </c>
      <c r="I23" s="10" t="str">
        <f ca="1">INDIRECT("申请表!J23")&amp;""</f>
        <v/>
      </c>
      <c r="J23" s="10" t="str">
        <f ca="1">INDIRECT("申请表!l23")&amp;""</f>
        <v/>
      </c>
    </row>
    <row r="24" spans="1:10" x14ac:dyDescent="0.25">
      <c r="A24" s="1" t="str">
        <f ca="1">IF(ISNUMBER(INDIRECT("申请表!A24")),INDIRECT("申请表!A24")&amp;"","")</f>
        <v/>
      </c>
      <c r="B24" s="9" t="str">
        <f ca="1">INDIRECT("申请表!B24")&amp;""</f>
        <v/>
      </c>
      <c r="C24" s="9" t="str">
        <f ca="1">IF(INDIRECT("申请表!C24")=申请表!C12,"",INDIRECT("申请表!C24")&amp;"")</f>
        <v/>
      </c>
      <c r="D24" s="10"/>
      <c r="E24" s="10" t="str">
        <f ca="1">INDIRECT("申请表!D24")&amp;""</f>
        <v/>
      </c>
      <c r="F24" s="11" t="str">
        <f ca="1">INDIRECT("申请表!E24")&amp;""</f>
        <v/>
      </c>
      <c r="G24" s="11" t="str">
        <f ca="1">IF(OR(INDIRECT("申请表!F24")=申请表!F8,INDIRECT("申请表!F24")=申请表!F12),"",INDIRECT("申请表!F24")&amp;"")</f>
        <v/>
      </c>
      <c r="H24" s="10" t="str">
        <f ca="1">IF(INDIRECT("申请表!K24")=申请表!K12,"",INDIRECT("申请表!K24")&amp;"")</f>
        <v/>
      </c>
      <c r="I24" s="10" t="str">
        <f ca="1">INDIRECT("申请表!J24")&amp;""</f>
        <v/>
      </c>
      <c r="J24" s="10" t="str">
        <f ca="1">INDIRECT("申请表!l24")&amp;""</f>
        <v/>
      </c>
    </row>
    <row r="25" spans="1:10" x14ac:dyDescent="0.25">
      <c r="A25" s="1" t="str">
        <f ca="1">IF(ISNUMBER(INDIRECT("申请表!A25")),INDIRECT("申请表!A25")&amp;"","")</f>
        <v/>
      </c>
      <c r="B25" s="9" t="str">
        <f ca="1">INDIRECT("申请表!B25")&amp;""</f>
        <v/>
      </c>
      <c r="C25" s="10" t="str">
        <f ca="1">IF(INDIRECT("申请表!C25")=申请表!C12,"",INDIRECT("申请表!C25")&amp;"")</f>
        <v/>
      </c>
      <c r="D25" s="10"/>
      <c r="E25" s="10" t="str">
        <f ca="1">INDIRECT("申请表!D25")&amp;""</f>
        <v/>
      </c>
      <c r="F25" s="11" t="str">
        <f ca="1">INDIRECT("申请表!E25")&amp;""</f>
        <v/>
      </c>
      <c r="G25" s="11" t="str">
        <f ca="1">IF(OR(INDIRECT("申请表!F25")=申请表!F8,INDIRECT("申请表!F25")=申请表!F12),"",INDIRECT("申请表!F25")&amp;"")</f>
        <v/>
      </c>
      <c r="H25" s="10" t="str">
        <f ca="1">IF(INDIRECT("申请表!K25")=申请表!K12,"",INDIRECT("申请表!K25")&amp;"")</f>
        <v/>
      </c>
      <c r="I25" s="10" t="str">
        <f ca="1">INDIRECT("申请表!J25")&amp;""</f>
        <v/>
      </c>
      <c r="J25" s="10" t="str">
        <f ca="1">INDIRECT("申请表!l25")&amp;""</f>
        <v/>
      </c>
    </row>
    <row r="26" spans="1:10" x14ac:dyDescent="0.25">
      <c r="A26" s="1" t="str">
        <f ca="1">IF(ISNUMBER(INDIRECT("申请表!A26")),INDIRECT("申请表!A26")&amp;"","")</f>
        <v/>
      </c>
      <c r="B26" s="9" t="str">
        <f ca="1">INDIRECT("申请表!B26")&amp;""</f>
        <v/>
      </c>
      <c r="C26" s="10" t="str">
        <f ca="1">IF(INDIRECT("申请表!C26")=申请表!C12,"",INDIRECT("申请表!C26")&amp;"")</f>
        <v/>
      </c>
      <c r="D26" s="10"/>
      <c r="E26" s="10" t="str">
        <f ca="1">INDIRECT("申请表!D26")&amp;""</f>
        <v/>
      </c>
      <c r="F26" s="11" t="str">
        <f ca="1">INDIRECT("申请表!E26")&amp;""</f>
        <v/>
      </c>
      <c r="G26" s="11" t="str">
        <f ca="1">IF(OR(INDIRECT("申请表!F26")=申请表!F8,INDIRECT("申请表!F26")=申请表!F12),"",INDIRECT("申请表!F26")&amp;"")</f>
        <v/>
      </c>
      <c r="H26" s="10" t="str">
        <f ca="1">IF(INDIRECT("申请表!K26")=申请表!K12,"",INDIRECT("申请表!K26")&amp;"")</f>
        <v/>
      </c>
      <c r="I26" s="10" t="str">
        <f ca="1">INDIRECT("申请表!J26")&amp;""</f>
        <v/>
      </c>
      <c r="J26" s="10" t="str">
        <f ca="1">INDIRECT("申请表!l26")&amp;""</f>
        <v/>
      </c>
    </row>
    <row r="27" spans="1:10" x14ac:dyDescent="0.25">
      <c r="A27" s="1" t="str">
        <f ca="1">IF(ISNUMBER(INDIRECT("申请表!A27")),INDIRECT("申请表!A27")&amp;"","")</f>
        <v/>
      </c>
      <c r="B27" s="9" t="str">
        <f ca="1">INDIRECT("申请表!B27")&amp;""</f>
        <v/>
      </c>
      <c r="C27" s="10" t="str">
        <f ca="1">IF(INDIRECT("申请表!C27")=申请表!C12,"",INDIRECT("申请表!C27")&amp;"")</f>
        <v/>
      </c>
      <c r="D27" s="10"/>
      <c r="E27" s="10" t="str">
        <f ca="1">INDIRECT("申请表!D27")&amp;""</f>
        <v/>
      </c>
      <c r="F27" s="11" t="str">
        <f ca="1">INDIRECT("申请表!E27")&amp;""</f>
        <v/>
      </c>
      <c r="G27" s="11" t="str">
        <f ca="1">IF(OR(INDIRECT("申请表!F27")=申请表!F8,INDIRECT("申请表!F27")=申请表!F12),"",INDIRECT("申请表!F27")&amp;"")</f>
        <v/>
      </c>
      <c r="H27" s="10" t="str">
        <f ca="1">IF(INDIRECT("申请表!K27")=申请表!K12,"",INDIRECT("申请表!K27")&amp;"")</f>
        <v/>
      </c>
      <c r="I27" s="10" t="str">
        <f ca="1">INDIRECT("申请表!J27")&amp;""</f>
        <v/>
      </c>
      <c r="J27" s="10" t="str">
        <f ca="1">INDIRECT("申请表!l27")&amp;""</f>
        <v/>
      </c>
    </row>
    <row r="28" spans="1:10" x14ac:dyDescent="0.25">
      <c r="A28" s="1" t="str">
        <f ca="1">IF(ISNUMBER(INDIRECT("申请表!A28")),INDIRECT("申请表!A28")&amp;"","")</f>
        <v/>
      </c>
      <c r="B28" s="9" t="str">
        <f ca="1">INDIRECT("申请表!B28")&amp;""</f>
        <v/>
      </c>
      <c r="C28" s="10" t="str">
        <f ca="1">IF(INDIRECT("申请表!C28")=申请表!C12,"",INDIRECT("申请表!C28")&amp;"")</f>
        <v/>
      </c>
      <c r="D28" s="10"/>
      <c r="E28" s="10" t="str">
        <f ca="1">INDIRECT("申请表!D28")&amp;""</f>
        <v/>
      </c>
      <c r="F28" s="11" t="str">
        <f ca="1">INDIRECT("申请表!E28")&amp;""</f>
        <v/>
      </c>
      <c r="G28" s="11" t="str">
        <f ca="1">IF(OR(INDIRECT("申请表!F28")=申请表!F8,INDIRECT("申请表!F28")=申请表!F12),"",INDIRECT("申请表!F28")&amp;"")</f>
        <v/>
      </c>
      <c r="H28" s="10" t="str">
        <f ca="1">IF(INDIRECT("申请表!K28")=申请表!K12,"",INDIRECT("申请表!K28")&amp;"")</f>
        <v/>
      </c>
      <c r="I28" s="10" t="str">
        <f ca="1">INDIRECT("申请表!J28")&amp;""</f>
        <v/>
      </c>
      <c r="J28" s="10" t="str">
        <f ca="1">INDIRECT("申请表!l28")&amp;""</f>
        <v/>
      </c>
    </row>
    <row r="29" spans="1:10" x14ac:dyDescent="0.25">
      <c r="A29" s="1" t="str">
        <f ca="1">IF(ISNUMBER(INDIRECT("申请表!A29")),INDIRECT("申请表!A29")&amp;"","")</f>
        <v/>
      </c>
      <c r="B29" s="9" t="str">
        <f ca="1">INDIRECT("申请表!B29")&amp;""</f>
        <v/>
      </c>
      <c r="C29" s="10" t="str">
        <f ca="1">IF(INDIRECT("申请表!C29")=申请表!C12,"",INDIRECT("申请表!C29")&amp;"")</f>
        <v/>
      </c>
      <c r="D29" s="10"/>
      <c r="E29" s="10" t="str">
        <f ca="1">INDIRECT("申请表!D29")&amp;""</f>
        <v/>
      </c>
      <c r="F29" s="11" t="str">
        <f ca="1">INDIRECT("申请表!E29")&amp;""</f>
        <v/>
      </c>
      <c r="G29" s="11" t="str">
        <f ca="1">IF(OR(INDIRECT("申请表!F29")=申请表!F8,INDIRECT("申请表!F29")=申请表!F12),"",INDIRECT("申请表!F29")&amp;"")</f>
        <v/>
      </c>
      <c r="H29" s="10" t="str">
        <f ca="1">IF(INDIRECT("申请表!K29")=申请表!K12,"",INDIRECT("申请表!K29")&amp;"")</f>
        <v/>
      </c>
      <c r="I29" s="10" t="str">
        <f ca="1">INDIRECT("申请表!J29")&amp;""</f>
        <v/>
      </c>
      <c r="J29" s="10" t="str">
        <f ca="1">INDIRECT("申请表!l29")&amp;""</f>
        <v/>
      </c>
    </row>
    <row r="30" spans="1:10" x14ac:dyDescent="0.25">
      <c r="A30" s="1" t="str">
        <f ca="1">IF(ISNUMBER(INDIRECT("申请表!A30")),INDIRECT("申请表!A30")&amp;"","")</f>
        <v/>
      </c>
      <c r="B30" s="9" t="str">
        <f ca="1">INDIRECT("申请表!B30")&amp;""</f>
        <v/>
      </c>
      <c r="C30" s="10" t="str">
        <f ca="1">IF(INDIRECT("申请表!C30")=申请表!C12,"",INDIRECT("申请表!C30")&amp;"")</f>
        <v/>
      </c>
      <c r="D30" s="10"/>
      <c r="E30" s="10" t="str">
        <f ca="1">INDIRECT("申请表!D30")&amp;""</f>
        <v/>
      </c>
      <c r="F30" s="11" t="str">
        <f ca="1">INDIRECT("申请表!E30")&amp;""</f>
        <v/>
      </c>
      <c r="G30" s="11" t="str">
        <f ca="1">IF(OR(INDIRECT("申请表!F30")=申请表!F8,INDIRECT("申请表!F30")=申请表!F12),"",INDIRECT("申请表!F30")&amp;"")</f>
        <v/>
      </c>
      <c r="H30" s="10" t="str">
        <f ca="1">IF(INDIRECT("申请表!K30")=申请表!K12,"",INDIRECT("申请表!K30")&amp;"")</f>
        <v/>
      </c>
      <c r="I30" s="10" t="str">
        <f ca="1">INDIRECT("申请表!J30")&amp;""</f>
        <v/>
      </c>
      <c r="J30" s="10" t="str">
        <f ca="1">INDIRECT("申请表!l30")&amp;""</f>
        <v/>
      </c>
    </row>
    <row r="31" spans="1:10" x14ac:dyDescent="0.25">
      <c r="A31" s="1" t="str">
        <f ca="1">IF(ISNUMBER(INDIRECT("申请表!A31")),INDIRECT("申请表!A31")&amp;"","")</f>
        <v/>
      </c>
      <c r="B31" s="9" t="str">
        <f ca="1">INDIRECT("申请表!B31")&amp;""</f>
        <v/>
      </c>
      <c r="C31" s="10" t="str">
        <f ca="1">IF(INDIRECT("申请表!C31")=申请表!C12,"",INDIRECT("申请表!C31")&amp;"")</f>
        <v/>
      </c>
      <c r="D31" s="10"/>
      <c r="E31" s="10" t="str">
        <f ca="1">INDIRECT("申请表!D31")&amp;""</f>
        <v/>
      </c>
      <c r="F31" s="11" t="str">
        <f ca="1">INDIRECT("申请表!E31")&amp;""</f>
        <v/>
      </c>
      <c r="G31" s="11" t="str">
        <f ca="1">IF(OR(INDIRECT("申请表!F31")=申请表!F8,INDIRECT("申请表!F31")=申请表!F12),"",INDIRECT("申请表!F31")&amp;"")</f>
        <v/>
      </c>
      <c r="H31" s="10" t="str">
        <f ca="1">IF(INDIRECT("申请表!K31")=申请表!K12,"",INDIRECT("申请表!K31")&amp;"")</f>
        <v/>
      </c>
      <c r="I31" s="10" t="str">
        <f ca="1">INDIRECT("申请表!J31")&amp;""</f>
        <v/>
      </c>
      <c r="J31" s="10" t="str">
        <f ca="1">INDIRECT("申请表!l31")&amp;""</f>
        <v/>
      </c>
    </row>
    <row r="32" spans="1:10" x14ac:dyDescent="0.25">
      <c r="A32" s="1" t="str">
        <f ca="1">IF(ISNUMBER(INDIRECT("申请表!A32")),INDIRECT("申请表!A32")&amp;"","")</f>
        <v/>
      </c>
      <c r="B32" s="9" t="str">
        <f ca="1">INDIRECT("申请表!B32")&amp;""</f>
        <v/>
      </c>
      <c r="C32" s="10" t="str">
        <f ca="1">IF(INDIRECT("申请表!C32")=申请表!C12,"",INDIRECT("申请表!C32")&amp;"")</f>
        <v/>
      </c>
      <c r="D32" s="10"/>
      <c r="E32" s="10" t="str">
        <f ca="1">INDIRECT("申请表!D32")&amp;""</f>
        <v/>
      </c>
      <c r="F32" s="11" t="str">
        <f ca="1">INDIRECT("申请表!E32")&amp;""</f>
        <v/>
      </c>
      <c r="G32" s="11" t="str">
        <f ca="1">IF(OR(INDIRECT("申请表!F32")=申请表!F8,INDIRECT("申请表!F32")=申请表!F12),"",INDIRECT("申请表!F32")&amp;"")</f>
        <v/>
      </c>
      <c r="H32" s="10" t="str">
        <f ca="1">IF(INDIRECT("申请表!K32")=申请表!K12,"",INDIRECT("申请表!K32")&amp;"")</f>
        <v/>
      </c>
      <c r="I32" s="10" t="str">
        <f ca="1">INDIRECT("申请表!J32")&amp;""</f>
        <v/>
      </c>
      <c r="J32" s="10" t="str">
        <f ca="1">INDIRECT("申请表!l32")&amp;""</f>
        <v/>
      </c>
    </row>
    <row r="33" spans="1:10" x14ac:dyDescent="0.25">
      <c r="A33" s="1" t="str">
        <f ca="1">IF(ISNUMBER(INDIRECT("申请表!A33")),INDIRECT("申请表!A33")&amp;"","")</f>
        <v/>
      </c>
      <c r="B33" s="9" t="str">
        <f ca="1">INDIRECT("申请表!B33")&amp;""</f>
        <v/>
      </c>
      <c r="C33" s="10" t="str">
        <f ca="1">IF(INDIRECT("申请表!C33")=申请表!C12,"",INDIRECT("申请表!C33")&amp;"")</f>
        <v/>
      </c>
      <c r="D33" s="10"/>
      <c r="E33" s="10" t="str">
        <f ca="1">INDIRECT("申请表!D33")&amp;""</f>
        <v/>
      </c>
      <c r="F33" s="11" t="str">
        <f ca="1">INDIRECT("申请表!E33")&amp;""</f>
        <v/>
      </c>
      <c r="G33" s="11" t="str">
        <f ca="1">IF(OR(INDIRECT("申请表!F33")=申请表!F8,INDIRECT("申请表!F33")=申请表!F12),"",INDIRECT("申请表!F33")&amp;"")</f>
        <v/>
      </c>
      <c r="H33" s="10" t="str">
        <f ca="1">IF(INDIRECT("申请表!K33")=申请表!K12,"",INDIRECT("申请表!K33")&amp;"")</f>
        <v/>
      </c>
      <c r="I33" s="10" t="str">
        <f ca="1">INDIRECT("申请表!J33")&amp;""</f>
        <v/>
      </c>
      <c r="J33" s="10" t="str">
        <f ca="1">INDIRECT("申请表!l33")&amp;""</f>
        <v/>
      </c>
    </row>
    <row r="34" spans="1:10" x14ac:dyDescent="0.25">
      <c r="A34" s="1" t="str">
        <f ca="1">IF(ISNUMBER(INDIRECT("申请表!A34")),INDIRECT("申请表!A34")&amp;"","")</f>
        <v/>
      </c>
      <c r="B34" s="9" t="str">
        <f ca="1">INDIRECT("申请表!B34")&amp;""</f>
        <v/>
      </c>
      <c r="C34" s="10" t="str">
        <f ca="1">IF(INDIRECT("申请表!C34")=申请表!C12,"",INDIRECT("申请表!C34")&amp;"")</f>
        <v/>
      </c>
      <c r="D34" s="10"/>
      <c r="E34" s="10" t="str">
        <f ca="1">INDIRECT("申请表!D34")&amp;""</f>
        <v/>
      </c>
      <c r="F34" s="11" t="str">
        <f ca="1">INDIRECT("申请表!E34")&amp;""</f>
        <v/>
      </c>
      <c r="G34" s="11" t="str">
        <f ca="1">IF(OR(INDIRECT("申请表!F34")=申请表!F8,INDIRECT("申请表!F34")=申请表!F12),"",INDIRECT("申请表!F34")&amp;"")</f>
        <v/>
      </c>
      <c r="H34" s="10" t="str">
        <f ca="1">IF(INDIRECT("申请表!K34")=申请表!K12,"",INDIRECT("申请表!K34")&amp;"")</f>
        <v/>
      </c>
      <c r="I34" s="10" t="str">
        <f ca="1">INDIRECT("申请表!J34")&amp;""</f>
        <v/>
      </c>
      <c r="J34" s="10" t="str">
        <f ca="1">INDIRECT("申请表!l34")&amp;""</f>
        <v/>
      </c>
    </row>
    <row r="35" spans="1:10" x14ac:dyDescent="0.25">
      <c r="A35" s="1" t="str">
        <f ca="1">IF(ISNUMBER(INDIRECT("申请表!A35")),INDIRECT("申请表!A35")&amp;"","")</f>
        <v/>
      </c>
      <c r="B35" s="9" t="str">
        <f ca="1">INDIRECT("申请表!B35")&amp;""</f>
        <v/>
      </c>
      <c r="C35" s="10" t="str">
        <f ca="1">IF(INDIRECT("申请表!C35")=申请表!C12,"",INDIRECT("申请表!C35")&amp;"")</f>
        <v/>
      </c>
      <c r="D35" s="10"/>
      <c r="E35" s="10" t="str">
        <f ca="1">INDIRECT("申请表!D35")&amp;""</f>
        <v/>
      </c>
      <c r="F35" s="11" t="str">
        <f ca="1">INDIRECT("申请表!E35")&amp;""</f>
        <v/>
      </c>
      <c r="G35" s="11" t="str">
        <f ca="1">IF(OR(INDIRECT("申请表!F35")=申请表!F8,INDIRECT("申请表!F35")=申请表!F12),"",INDIRECT("申请表!F35")&amp;"")</f>
        <v/>
      </c>
      <c r="H35" s="10" t="str">
        <f ca="1">IF(INDIRECT("申请表!K35")=申请表!K12,"",INDIRECT("申请表!K35")&amp;"")</f>
        <v/>
      </c>
      <c r="I35" s="10" t="str">
        <f ca="1">INDIRECT("申请表!J35")&amp;""</f>
        <v/>
      </c>
      <c r="J35" s="10" t="str">
        <f ca="1">INDIRECT("申请表!l35")&amp;""</f>
        <v/>
      </c>
    </row>
    <row r="36" spans="1:10" x14ac:dyDescent="0.25">
      <c r="A36" s="1" t="str">
        <f ca="1">IF(ISNUMBER(INDIRECT("申请表!A36")),INDIRECT("申请表!A36")&amp;"","")</f>
        <v/>
      </c>
      <c r="B36" s="9" t="str">
        <f ca="1">INDIRECT("申请表!B36")&amp;""</f>
        <v/>
      </c>
      <c r="C36" s="10" t="str">
        <f ca="1">IF(INDIRECT("申请表!C36")=申请表!C12,"",INDIRECT("申请表!C36")&amp;"")</f>
        <v/>
      </c>
      <c r="D36" s="10"/>
      <c r="E36" s="10" t="str">
        <f ca="1">INDIRECT("申请表!D36")&amp;""</f>
        <v/>
      </c>
      <c r="F36" s="11" t="str">
        <f ca="1">INDIRECT("申请表!E36")&amp;""</f>
        <v/>
      </c>
      <c r="G36" s="11" t="str">
        <f ca="1">IF(OR(INDIRECT("申请表!F36")=申请表!F8,INDIRECT("申请表!F36")=申请表!F12),"",INDIRECT("申请表!F36")&amp;"")</f>
        <v/>
      </c>
      <c r="H36" s="10" t="str">
        <f ca="1">IF(INDIRECT("申请表!K36")=申请表!K12,"",INDIRECT("申请表!K36")&amp;"")</f>
        <v/>
      </c>
      <c r="I36" s="10" t="str">
        <f ca="1">INDIRECT("申请表!J36")&amp;""</f>
        <v/>
      </c>
      <c r="J36" s="10" t="str">
        <f ca="1">INDIRECT("申请表!l36")&amp;""</f>
        <v/>
      </c>
    </row>
    <row r="37" spans="1:10" x14ac:dyDescent="0.25">
      <c r="A37" s="1" t="str">
        <f ca="1">IF(ISNUMBER(INDIRECT("申请表!A37")),INDIRECT("申请表!A37")&amp;"","")</f>
        <v/>
      </c>
      <c r="B37" s="9" t="str">
        <f ca="1">INDIRECT("申请表!B37")&amp;""</f>
        <v/>
      </c>
      <c r="C37" s="10" t="str">
        <f ca="1">IF(INDIRECT("申请表!C37")=申请表!C12,"",INDIRECT("申请表!C37")&amp;"")</f>
        <v/>
      </c>
      <c r="D37" s="10"/>
      <c r="E37" s="10" t="str">
        <f ca="1">INDIRECT("申请表!D37")&amp;""</f>
        <v/>
      </c>
      <c r="F37" s="11" t="str">
        <f ca="1">INDIRECT("申请表!E37")&amp;""</f>
        <v/>
      </c>
      <c r="G37" s="11" t="str">
        <f ca="1">IF(OR(INDIRECT("申请表!F37")=申请表!F8,INDIRECT("申请表!F37")=申请表!F12),"",INDIRECT("申请表!F37")&amp;"")</f>
        <v/>
      </c>
      <c r="H37" s="10" t="str">
        <f ca="1">IF(INDIRECT("申请表!K37")=申请表!K12,"",INDIRECT("申请表!K37")&amp;"")</f>
        <v/>
      </c>
      <c r="I37" s="10" t="str">
        <f ca="1">INDIRECT("申请表!J37")&amp;""</f>
        <v/>
      </c>
      <c r="J37" s="10" t="str">
        <f ca="1">INDIRECT("申请表!l37")&amp;""</f>
        <v/>
      </c>
    </row>
    <row r="38" spans="1:10" x14ac:dyDescent="0.25">
      <c r="A38" s="1" t="str">
        <f ca="1">IF(ISNUMBER(INDIRECT("申请表!A38")),INDIRECT("申请表!A38")&amp;"","")</f>
        <v/>
      </c>
      <c r="B38" s="9" t="str">
        <f ca="1">INDIRECT("申请表!B38")&amp;""</f>
        <v/>
      </c>
      <c r="C38" s="10" t="str">
        <f ca="1">IF(INDIRECT("申请表!C38")=申请表!C12,"",INDIRECT("申请表!C38")&amp;"")</f>
        <v/>
      </c>
      <c r="D38" s="10"/>
      <c r="E38" s="10" t="str">
        <f ca="1">INDIRECT("申请表!D38")&amp;""</f>
        <v/>
      </c>
      <c r="F38" s="11" t="str">
        <f ca="1">INDIRECT("申请表!E38")&amp;""</f>
        <v/>
      </c>
      <c r="G38" s="11" t="str">
        <f ca="1">IF(OR(INDIRECT("申请表!F38")=申请表!F8,INDIRECT("申请表!F38")=申请表!F12),"",INDIRECT("申请表!F38")&amp;"")</f>
        <v/>
      </c>
      <c r="H38" s="10" t="str">
        <f ca="1">IF(INDIRECT("申请表!K38")=申请表!K12,"",INDIRECT("申请表!K38")&amp;"")</f>
        <v/>
      </c>
      <c r="I38" s="10" t="str">
        <f ca="1">INDIRECT("申请表!J38")&amp;""</f>
        <v/>
      </c>
      <c r="J38" s="10" t="str">
        <f ca="1">INDIRECT("申请表!l38")&amp;""</f>
        <v/>
      </c>
    </row>
    <row r="39" spans="1:10" x14ac:dyDescent="0.25">
      <c r="A39" s="1" t="str">
        <f ca="1">IF(ISNUMBER(INDIRECT("申请表!A39")),INDIRECT("申请表!A39")&amp;"","")</f>
        <v/>
      </c>
      <c r="B39" s="9" t="str">
        <f ca="1">INDIRECT("申请表!B39")&amp;""</f>
        <v/>
      </c>
      <c r="C39" s="10" t="str">
        <f ca="1">IF(INDIRECT("申请表!C39")=申请表!C12,"",INDIRECT("申请表!C39")&amp;"")</f>
        <v/>
      </c>
      <c r="D39" s="10"/>
      <c r="E39" s="10" t="str">
        <f ca="1">INDIRECT("申请表!D39")&amp;""</f>
        <v/>
      </c>
      <c r="F39" s="11" t="str">
        <f ca="1">INDIRECT("申请表!E39")&amp;""</f>
        <v/>
      </c>
      <c r="G39" s="11" t="str">
        <f ca="1">IF(OR(INDIRECT("申请表!F39")=申请表!F8,INDIRECT("申请表!F39")=申请表!F12),"",INDIRECT("申请表!F39")&amp;"")</f>
        <v/>
      </c>
      <c r="H39" s="10" t="str">
        <f ca="1">IF(INDIRECT("申请表!K39")=申请表!K12,"",INDIRECT("申请表!K39")&amp;"")</f>
        <v/>
      </c>
      <c r="I39" s="10" t="str">
        <f ca="1">INDIRECT("申请表!J39")&amp;""</f>
        <v/>
      </c>
      <c r="J39" s="10" t="str">
        <f ca="1">INDIRECT("申请表!l39")&amp;""</f>
        <v/>
      </c>
    </row>
    <row r="40" spans="1:10" x14ac:dyDescent="0.25">
      <c r="A40" s="1" t="str">
        <f ca="1">IF(ISNUMBER(INDIRECT("申请表!A40")),INDIRECT("申请表!A40")&amp;"","")</f>
        <v/>
      </c>
      <c r="B40" s="9" t="str">
        <f ca="1">INDIRECT("申请表!B40")&amp;""</f>
        <v/>
      </c>
      <c r="C40" s="10" t="str">
        <f ca="1">IF(INDIRECT("申请表!C40")=申请表!C12,"",INDIRECT("申请表!C40")&amp;"")</f>
        <v/>
      </c>
      <c r="D40" s="10"/>
      <c r="E40" s="10" t="str">
        <f ca="1">INDIRECT("申请表!D40")&amp;""</f>
        <v/>
      </c>
      <c r="F40" s="11" t="str">
        <f ca="1">INDIRECT("申请表!E40")&amp;""</f>
        <v/>
      </c>
      <c r="G40" s="11" t="str">
        <f ca="1">IF(OR(INDIRECT("申请表!F40")=申请表!F8,INDIRECT("申请表!F40")=申请表!F12),"",INDIRECT("申请表!F40")&amp;"")</f>
        <v/>
      </c>
      <c r="H40" s="10" t="str">
        <f ca="1">IF(INDIRECT("申请表!K40")=申请表!K12,"",INDIRECT("申请表!K40")&amp;"")</f>
        <v/>
      </c>
      <c r="I40" s="10" t="str">
        <f ca="1">INDIRECT("申请表!J40")&amp;""</f>
        <v/>
      </c>
      <c r="J40" s="10" t="str">
        <f ca="1">INDIRECT("申请表!l40")&amp;""</f>
        <v/>
      </c>
    </row>
    <row r="41" spans="1:10" x14ac:dyDescent="0.25">
      <c r="A41" s="1" t="str">
        <f ca="1">IF(ISNUMBER(INDIRECT("申请表!A41")),INDIRECT("申请表!A41")&amp;"","")</f>
        <v/>
      </c>
      <c r="B41" s="9" t="str">
        <f ca="1">INDIRECT("申请表!B41")&amp;""</f>
        <v/>
      </c>
      <c r="C41" s="10" t="str">
        <f ca="1">IF(INDIRECT("申请表!C41")=申请表!C12,"",INDIRECT("申请表!C41")&amp;"")</f>
        <v/>
      </c>
      <c r="D41" s="10"/>
      <c r="E41" s="10" t="str">
        <f ca="1">INDIRECT("申请表!D41")&amp;""</f>
        <v/>
      </c>
      <c r="F41" s="11" t="str">
        <f ca="1">INDIRECT("申请表!E41")&amp;""</f>
        <v/>
      </c>
      <c r="G41" s="11" t="str">
        <f ca="1">IF(OR(INDIRECT("申请表!F41")=申请表!F8,INDIRECT("申请表!F41")=申请表!F12),"",INDIRECT("申请表!F41")&amp;"")</f>
        <v/>
      </c>
      <c r="H41" s="10" t="str">
        <f ca="1">IF(INDIRECT("申请表!K41")=申请表!K12,"",INDIRECT("申请表!K41")&amp;"")</f>
        <v/>
      </c>
      <c r="I41" s="10" t="str">
        <f ca="1">INDIRECT("申请表!J41")&amp;""</f>
        <v/>
      </c>
      <c r="J41" s="10" t="str">
        <f ca="1">INDIRECT("申请表!l41")&amp;""</f>
        <v/>
      </c>
    </row>
    <row r="42" spans="1:10" x14ac:dyDescent="0.25">
      <c r="A42" s="1" t="str">
        <f ca="1">IF(ISNUMBER(INDIRECT("申请表!A42")),INDIRECT("申请表!A42")&amp;"","")</f>
        <v/>
      </c>
      <c r="B42" s="9" t="str">
        <f ca="1">INDIRECT("申请表!B42")&amp;""</f>
        <v/>
      </c>
      <c r="C42" s="10" t="str">
        <f ca="1">IF(INDIRECT("申请表!C42")=申请表!C12,"",INDIRECT("申请表!C42")&amp;"")</f>
        <v/>
      </c>
      <c r="D42" s="10"/>
      <c r="E42" s="10" t="str">
        <f ca="1">INDIRECT("申请表!D42")&amp;""</f>
        <v/>
      </c>
      <c r="F42" s="11" t="str">
        <f ca="1">INDIRECT("申请表!E42")&amp;""</f>
        <v/>
      </c>
      <c r="G42" s="11" t="str">
        <f ca="1">IF(OR(INDIRECT("申请表!F42")=申请表!F8,INDIRECT("申请表!F42")=申请表!F12),"",INDIRECT("申请表!F42")&amp;"")</f>
        <v/>
      </c>
      <c r="H42" s="10" t="str">
        <f ca="1">IF(INDIRECT("申请表!K42")=申请表!K12,"",INDIRECT("申请表!K42")&amp;"")</f>
        <v/>
      </c>
      <c r="I42" s="10" t="str">
        <f ca="1">INDIRECT("申请表!J42")&amp;""</f>
        <v/>
      </c>
      <c r="J42" s="10" t="str">
        <f ca="1">INDIRECT("申请表!l42")&amp;""</f>
        <v/>
      </c>
    </row>
    <row r="43" spans="1:10" x14ac:dyDescent="0.25">
      <c r="A43" s="1" t="str">
        <f ca="1">IF(ISNUMBER(INDIRECT("申请表!A43")),INDIRECT("申请表!A43")&amp;"","")</f>
        <v/>
      </c>
      <c r="B43" s="9" t="str">
        <f ca="1">INDIRECT("申请表!B43")&amp;""</f>
        <v/>
      </c>
      <c r="C43" s="10" t="str">
        <f ca="1">IF(INDIRECT("申请表!C43")=申请表!C12,"",INDIRECT("申请表!C43")&amp;"")</f>
        <v/>
      </c>
      <c r="D43" s="10"/>
      <c r="E43" s="10" t="str">
        <f ca="1">INDIRECT("申请表!D43")&amp;""</f>
        <v/>
      </c>
      <c r="F43" s="11" t="str">
        <f ca="1">INDIRECT("申请表!E43")&amp;""</f>
        <v/>
      </c>
      <c r="G43" s="11" t="str">
        <f ca="1">IF(OR(INDIRECT("申请表!F43")=申请表!F8,INDIRECT("申请表!F43")=申请表!F12),"",INDIRECT("申请表!F43")&amp;"")</f>
        <v/>
      </c>
      <c r="H43" s="10" t="str">
        <f ca="1">IF(INDIRECT("申请表!K43")=申请表!K12,"",INDIRECT("申请表!K43")&amp;"")</f>
        <v/>
      </c>
      <c r="I43" s="10" t="str">
        <f ca="1">INDIRECT("申请表!J43")&amp;""</f>
        <v/>
      </c>
      <c r="J43" s="10" t="str">
        <f ca="1">INDIRECT("申请表!l43")&amp;""</f>
        <v/>
      </c>
    </row>
    <row r="44" spans="1:10" x14ac:dyDescent="0.25">
      <c r="A44" s="1" t="str">
        <f ca="1">IF(ISNUMBER(INDIRECT("申请表!A44")),INDIRECT("申请表!A44")&amp;"","")</f>
        <v/>
      </c>
      <c r="B44" s="9" t="str">
        <f ca="1">INDIRECT("申请表!B44")&amp;""</f>
        <v/>
      </c>
      <c r="C44" s="10" t="str">
        <f ca="1">IF(INDIRECT("申请表!C44")=申请表!C12,"",INDIRECT("申请表!C44")&amp;"")</f>
        <v/>
      </c>
      <c r="D44" s="10"/>
      <c r="E44" s="10" t="str">
        <f ca="1">INDIRECT("申请表!D44")&amp;""</f>
        <v/>
      </c>
      <c r="F44" s="11" t="str">
        <f ca="1">INDIRECT("申请表!E44")&amp;""</f>
        <v/>
      </c>
      <c r="G44" s="11" t="str">
        <f ca="1">IF(OR(INDIRECT("申请表!F44")=申请表!F8,INDIRECT("申请表!F44")=申请表!F12),"",INDIRECT("申请表!F44")&amp;"")</f>
        <v/>
      </c>
      <c r="H44" s="10" t="str">
        <f ca="1">IF(INDIRECT("申请表!K44")=申请表!K12,"",INDIRECT("申请表!K44")&amp;"")</f>
        <v/>
      </c>
      <c r="I44" s="10" t="str">
        <f ca="1">INDIRECT("申请表!J44")&amp;""</f>
        <v/>
      </c>
      <c r="J44" s="10" t="str">
        <f ca="1">INDIRECT("申请表!l44")&amp;""</f>
        <v/>
      </c>
    </row>
    <row r="45" spans="1:10" x14ac:dyDescent="0.25">
      <c r="A45" s="1" t="str">
        <f ca="1">IF(ISNUMBER(INDIRECT("申请表!A45")),INDIRECT("申请表!A45")&amp;"","")</f>
        <v/>
      </c>
      <c r="B45" s="9" t="str">
        <f ca="1">INDIRECT("申请表!B45")&amp;""</f>
        <v/>
      </c>
      <c r="C45" s="10" t="str">
        <f ca="1">IF(INDIRECT("申请表!C45")=申请表!C12,"",INDIRECT("申请表!C45")&amp;"")</f>
        <v/>
      </c>
      <c r="D45" s="10"/>
      <c r="E45" s="10" t="str">
        <f ca="1">INDIRECT("申请表!D45")&amp;""</f>
        <v/>
      </c>
      <c r="F45" s="11" t="str">
        <f ca="1">INDIRECT("申请表!E45")&amp;""</f>
        <v/>
      </c>
      <c r="G45" s="11" t="str">
        <f ca="1">IF(OR(INDIRECT("申请表!F45")=申请表!F8,INDIRECT("申请表!F45")=申请表!F12),"",INDIRECT("申请表!F45")&amp;"")</f>
        <v/>
      </c>
      <c r="H45" s="10" t="str">
        <f ca="1">IF(INDIRECT("申请表!K45")=申请表!K12,"",INDIRECT("申请表!K45")&amp;"")</f>
        <v/>
      </c>
      <c r="I45" s="10" t="str">
        <f ca="1">INDIRECT("申请表!J45")&amp;""</f>
        <v/>
      </c>
      <c r="J45" s="10" t="str">
        <f ca="1">INDIRECT("申请表!l45")&amp;""</f>
        <v/>
      </c>
    </row>
    <row r="46" spans="1:10" x14ac:dyDescent="0.25">
      <c r="A46" s="1" t="str">
        <f ca="1">IF(ISNUMBER(INDIRECT("申请表!A46")),INDIRECT("申请表!A46")&amp;"","")</f>
        <v/>
      </c>
      <c r="B46" s="9" t="str">
        <f ca="1">INDIRECT("申请表!B46")&amp;""</f>
        <v/>
      </c>
      <c r="C46" s="10" t="str">
        <f ca="1">IF(INDIRECT("申请表!C46")=申请表!C12,"",INDIRECT("申请表!C46")&amp;"")</f>
        <v/>
      </c>
      <c r="D46" s="10"/>
      <c r="E46" s="10" t="str">
        <f ca="1">INDIRECT("申请表!D46")&amp;""</f>
        <v/>
      </c>
      <c r="F46" s="11" t="str">
        <f ca="1">INDIRECT("申请表!E46")&amp;""</f>
        <v/>
      </c>
      <c r="G46" s="11" t="str">
        <f ca="1">IF(OR(INDIRECT("申请表!F46")=申请表!F8,INDIRECT("申请表!F46")=申请表!F12),"",INDIRECT("申请表!F46")&amp;"")</f>
        <v/>
      </c>
      <c r="H46" s="10" t="str">
        <f ca="1">IF(INDIRECT("申请表!K46")=申请表!K12,"",INDIRECT("申请表!K46")&amp;"")</f>
        <v/>
      </c>
      <c r="I46" s="10" t="str">
        <f ca="1">INDIRECT("申请表!J46")&amp;""</f>
        <v/>
      </c>
      <c r="J46" s="10" t="str">
        <f ca="1">INDIRECT("申请表!l46")&amp;""</f>
        <v/>
      </c>
    </row>
    <row r="47" spans="1:10" x14ac:dyDescent="0.25">
      <c r="A47" s="1" t="str">
        <f ca="1">IF(ISNUMBER(INDIRECT("申请表!A47")),INDIRECT("申请表!A47")&amp;"","")</f>
        <v/>
      </c>
      <c r="B47" s="9" t="str">
        <f ca="1">INDIRECT("申请表!B47")&amp;""</f>
        <v/>
      </c>
      <c r="C47" s="10" t="str">
        <f ca="1">IF(INDIRECT("申请表!C47")=申请表!C12,"",INDIRECT("申请表!C47")&amp;"")</f>
        <v/>
      </c>
      <c r="D47" s="10"/>
      <c r="E47" s="10" t="str">
        <f ca="1">INDIRECT("申请表!D47")&amp;""</f>
        <v/>
      </c>
      <c r="F47" s="11" t="str">
        <f ca="1">INDIRECT("申请表!E47")&amp;""</f>
        <v/>
      </c>
      <c r="G47" s="11" t="str">
        <f ca="1">IF(OR(INDIRECT("申请表!F47")=申请表!F8,INDIRECT("申请表!F47")=申请表!F12),"",INDIRECT("申请表!F47")&amp;"")</f>
        <v/>
      </c>
      <c r="H47" s="10" t="str">
        <f ca="1">IF(INDIRECT("申请表!K47")=申请表!K12,"",INDIRECT("申请表!K47")&amp;"")</f>
        <v/>
      </c>
      <c r="I47" s="10" t="str">
        <f ca="1">INDIRECT("申请表!J47")&amp;""</f>
        <v/>
      </c>
      <c r="J47" s="10" t="str">
        <f ca="1">INDIRECT("申请表!l47")&amp;""</f>
        <v/>
      </c>
    </row>
    <row r="48" spans="1:10" x14ac:dyDescent="0.25">
      <c r="A48" s="1" t="str">
        <f ca="1">IF(ISNUMBER(INDIRECT("申请表!A48")),INDIRECT("申请表!A48")&amp;"","")</f>
        <v/>
      </c>
      <c r="B48" s="9" t="str">
        <f ca="1">INDIRECT("申请表!B48")&amp;""</f>
        <v/>
      </c>
      <c r="C48" s="10" t="str">
        <f ca="1">IF(INDIRECT("申请表!C48")=申请表!C12,"",INDIRECT("申请表!C48")&amp;"")</f>
        <v/>
      </c>
      <c r="D48" s="10"/>
      <c r="E48" s="10" t="str">
        <f ca="1">INDIRECT("申请表!D48")&amp;""</f>
        <v/>
      </c>
      <c r="F48" s="11" t="str">
        <f ca="1">INDIRECT("申请表!E48")&amp;""</f>
        <v/>
      </c>
      <c r="G48" s="11" t="str">
        <f ca="1">IF(OR(INDIRECT("申请表!F48")=申请表!F8,INDIRECT("申请表!F48")=申请表!F12),"",INDIRECT("申请表!F48")&amp;"")</f>
        <v/>
      </c>
      <c r="H48" s="10" t="str">
        <f ca="1">IF(INDIRECT("申请表!K48")=申请表!K12,"",INDIRECT("申请表!K48")&amp;"")</f>
        <v/>
      </c>
      <c r="I48" s="10" t="str">
        <f ca="1">INDIRECT("申请表!J48")&amp;""</f>
        <v/>
      </c>
      <c r="J48" s="10" t="str">
        <f ca="1">INDIRECT("申请表!l48")&amp;""</f>
        <v/>
      </c>
    </row>
    <row r="49" spans="1:10" x14ac:dyDescent="0.25">
      <c r="A49" s="1" t="str">
        <f ca="1">IF(ISNUMBER(INDIRECT("申请表!A49")),INDIRECT("申请表!A49")&amp;"","")</f>
        <v/>
      </c>
      <c r="B49" s="9" t="str">
        <f ca="1">INDIRECT("申请表!B49")&amp;""</f>
        <v/>
      </c>
      <c r="C49" s="10" t="str">
        <f ca="1">IF(INDIRECT("申请表!C49")=申请表!C12,"",INDIRECT("申请表!C49")&amp;"")</f>
        <v/>
      </c>
      <c r="D49" s="10"/>
      <c r="E49" s="10" t="str">
        <f ca="1">INDIRECT("申请表!D49")&amp;""</f>
        <v/>
      </c>
      <c r="F49" s="11" t="str">
        <f ca="1">INDIRECT("申请表!E49")&amp;""</f>
        <v/>
      </c>
      <c r="G49" s="11" t="str">
        <f ca="1">IF(OR(INDIRECT("申请表!F49")=申请表!F8,INDIRECT("申请表!F49")=申请表!F12),"",INDIRECT("申请表!F49")&amp;"")</f>
        <v/>
      </c>
      <c r="H49" s="10" t="str">
        <f ca="1">IF(INDIRECT("申请表!K49")=申请表!K12,"",INDIRECT("申请表!K49")&amp;"")</f>
        <v/>
      </c>
      <c r="I49" s="10" t="str">
        <f ca="1">INDIRECT("申请表!J49")&amp;""</f>
        <v/>
      </c>
      <c r="J49" s="10" t="str">
        <f ca="1">INDIRECT("申请表!l49")&amp;""</f>
        <v/>
      </c>
    </row>
    <row r="50" spans="1:10" x14ac:dyDescent="0.25">
      <c r="A50" s="1" t="str">
        <f ca="1">IF(ISNUMBER(INDIRECT("申请表!A50")),INDIRECT("申请表!A50")&amp;"","")</f>
        <v/>
      </c>
      <c r="B50" s="9" t="str">
        <f ca="1">INDIRECT("申请表!B50")&amp;""</f>
        <v/>
      </c>
      <c r="C50" s="10" t="str">
        <f ca="1">IF(INDIRECT("申请表!C50")=申请表!C12,"",INDIRECT("申请表!C50")&amp;"")</f>
        <v/>
      </c>
      <c r="D50" s="10"/>
      <c r="E50" s="10" t="str">
        <f ca="1">INDIRECT("申请表!D50")&amp;""</f>
        <v/>
      </c>
      <c r="F50" s="11" t="str">
        <f ca="1">INDIRECT("申请表!E50")&amp;""</f>
        <v/>
      </c>
      <c r="G50" s="11" t="str">
        <f ca="1">IF(OR(INDIRECT("申请表!F50")=申请表!F8,INDIRECT("申请表!F50")=申请表!F12),"",INDIRECT("申请表!F50")&amp;"")</f>
        <v/>
      </c>
      <c r="H50" s="10" t="str">
        <f ca="1">IF(INDIRECT("申请表!K50")=申请表!K12,"",INDIRECT("申请表!K50")&amp;"")</f>
        <v/>
      </c>
      <c r="I50" s="10" t="str">
        <f ca="1">INDIRECT("申请表!J50")&amp;""</f>
        <v/>
      </c>
      <c r="J50" s="10" t="str">
        <f ca="1">INDIRECT("申请表!l50")&amp;""</f>
        <v/>
      </c>
    </row>
    <row r="51" spans="1:10" x14ac:dyDescent="0.25">
      <c r="A51" s="1" t="str">
        <f ca="1">IF(ISNUMBER(INDIRECT("申请表!A51")),INDIRECT("申请表!A51")&amp;"","")</f>
        <v/>
      </c>
      <c r="B51" s="9" t="str">
        <f ca="1">INDIRECT("申请表!B51")&amp;""</f>
        <v/>
      </c>
      <c r="C51" s="10" t="str">
        <f ca="1">IF(INDIRECT("申请表!C51")=申请表!C12,"",INDIRECT("申请表!C51")&amp;"")</f>
        <v/>
      </c>
      <c r="D51" s="10"/>
      <c r="E51" s="10" t="str">
        <f ca="1">INDIRECT("申请表!D51")&amp;""</f>
        <v/>
      </c>
      <c r="F51" s="11" t="str">
        <f ca="1">INDIRECT("申请表!E51")&amp;""</f>
        <v/>
      </c>
      <c r="G51" s="11" t="str">
        <f ca="1">IF(OR(INDIRECT("申请表!F51")=申请表!F8,INDIRECT("申请表!F51")=申请表!F12),"",INDIRECT("申请表!F51")&amp;"")</f>
        <v/>
      </c>
      <c r="H51" s="10" t="str">
        <f ca="1">IF(INDIRECT("申请表!K51")=申请表!K12,"",INDIRECT("申请表!K51")&amp;"")</f>
        <v/>
      </c>
      <c r="I51" s="10" t="str">
        <f ca="1">INDIRECT("申请表!J51")&amp;""</f>
        <v/>
      </c>
      <c r="J51" s="10" t="str">
        <f ca="1">INDIRECT("申请表!l51")&amp;""</f>
        <v/>
      </c>
    </row>
    <row r="52" spans="1:10" x14ac:dyDescent="0.25">
      <c r="A52" s="1" t="str">
        <f ca="1">IF(ISNUMBER(INDIRECT("申请表!A52")),INDIRECT("申请表!A52")&amp;"","")</f>
        <v/>
      </c>
      <c r="B52" s="9" t="str">
        <f ca="1">INDIRECT("申请表!B52")&amp;""</f>
        <v/>
      </c>
      <c r="C52" s="10" t="str">
        <f ca="1">IF(INDIRECT("申请表!C52")=申请表!C12,"",INDIRECT("申请表!C52")&amp;"")</f>
        <v/>
      </c>
      <c r="D52" s="10"/>
      <c r="E52" s="10" t="str">
        <f ca="1">INDIRECT("申请表!D52")&amp;""</f>
        <v/>
      </c>
      <c r="F52" s="11" t="str">
        <f ca="1">INDIRECT("申请表!E52")&amp;""</f>
        <v/>
      </c>
      <c r="G52" s="11" t="str">
        <f ca="1">IF(OR(INDIRECT("申请表!F52")=申请表!F8,INDIRECT("申请表!F52")=申请表!F12),"",INDIRECT("申请表!F52")&amp;"")</f>
        <v/>
      </c>
      <c r="H52" s="10" t="str">
        <f ca="1">IF(INDIRECT("申请表!K52")=申请表!K12,"",INDIRECT("申请表!K52")&amp;"")</f>
        <v/>
      </c>
      <c r="I52" s="10" t="str">
        <f ca="1">INDIRECT("申请表!J52")&amp;""</f>
        <v/>
      </c>
      <c r="J52" s="10" t="str">
        <f ca="1">INDIRECT("申请表!l52")&amp;""</f>
        <v/>
      </c>
    </row>
    <row r="53" spans="1:10" x14ac:dyDescent="0.25">
      <c r="A53" s="1" t="str">
        <f ca="1">IF(ISNUMBER(INDIRECT("申请表!A53")),INDIRECT("申请表!A53")&amp;"","")</f>
        <v/>
      </c>
      <c r="B53" s="9" t="str">
        <f ca="1">INDIRECT("申请表!B53")&amp;""</f>
        <v/>
      </c>
      <c r="C53" s="10" t="str">
        <f ca="1">IF(INDIRECT("申请表!C53")=申请表!C12,"",INDIRECT("申请表!C53")&amp;"")</f>
        <v/>
      </c>
      <c r="D53" s="10"/>
      <c r="E53" s="10" t="str">
        <f ca="1">INDIRECT("申请表!D53")&amp;""</f>
        <v/>
      </c>
      <c r="F53" s="11" t="str">
        <f ca="1">INDIRECT("申请表!E53")&amp;""</f>
        <v/>
      </c>
      <c r="G53" s="11" t="str">
        <f ca="1">IF(OR(INDIRECT("申请表!F53")=申请表!F8,INDIRECT("申请表!F53")=申请表!F12),"",INDIRECT("申请表!F53")&amp;"")</f>
        <v/>
      </c>
      <c r="H53" s="10" t="str">
        <f ca="1">IF(INDIRECT("申请表!K53")=申请表!K12,"",INDIRECT("申请表!K53")&amp;"")</f>
        <v/>
      </c>
      <c r="I53" s="10" t="str">
        <f ca="1">INDIRECT("申请表!J53")&amp;""</f>
        <v/>
      </c>
      <c r="J53" s="10" t="str">
        <f ca="1">INDIRECT("申请表!l53")&amp;""</f>
        <v/>
      </c>
    </row>
    <row r="54" spans="1:10" x14ac:dyDescent="0.25">
      <c r="A54" s="1" t="str">
        <f ca="1">IF(ISNUMBER(INDIRECT("申请表!A54")),INDIRECT("申请表!A54")&amp;"","")</f>
        <v/>
      </c>
      <c r="B54" s="9" t="str">
        <f ca="1">INDIRECT("申请表!B54")&amp;""</f>
        <v/>
      </c>
      <c r="C54" s="10" t="str">
        <f ca="1">IF(INDIRECT("申请表!C54")=申请表!C12,"",INDIRECT("申请表!C54")&amp;"")</f>
        <v/>
      </c>
      <c r="D54" s="10"/>
      <c r="E54" s="10" t="str">
        <f ca="1">INDIRECT("申请表!D54")&amp;""</f>
        <v/>
      </c>
      <c r="F54" s="11" t="str">
        <f ca="1">INDIRECT("申请表!E54")&amp;""</f>
        <v/>
      </c>
      <c r="G54" s="11" t="str">
        <f ca="1">IF(OR(INDIRECT("申请表!F54")=申请表!F8,INDIRECT("申请表!F54")=申请表!F12),"",INDIRECT("申请表!F54")&amp;"")</f>
        <v/>
      </c>
      <c r="H54" s="10" t="str">
        <f ca="1">IF(INDIRECT("申请表!K54")=申请表!K12,"",INDIRECT("申请表!K54")&amp;"")</f>
        <v/>
      </c>
      <c r="I54" s="10" t="str">
        <f ca="1">INDIRECT("申请表!J54")&amp;""</f>
        <v/>
      </c>
      <c r="J54" s="10" t="str">
        <f ca="1">INDIRECT("申请表!l54")&amp;""</f>
        <v/>
      </c>
    </row>
    <row r="55" spans="1:10" x14ac:dyDescent="0.25">
      <c r="A55" s="1" t="str">
        <f ca="1">IF(ISNUMBER(INDIRECT("申请表!A55")),INDIRECT("申请表!A55")&amp;"","")</f>
        <v/>
      </c>
      <c r="B55" s="9" t="str">
        <f ca="1">INDIRECT("申请表!B55")&amp;""</f>
        <v/>
      </c>
      <c r="C55" s="10" t="str">
        <f ca="1">IF(INDIRECT("申请表!C55")=申请表!C12,"",INDIRECT("申请表!C55")&amp;"")</f>
        <v/>
      </c>
      <c r="D55" s="10"/>
      <c r="E55" s="10" t="str">
        <f ca="1">INDIRECT("申请表!D55")&amp;""</f>
        <v/>
      </c>
      <c r="F55" s="11" t="str">
        <f ca="1">INDIRECT("申请表!E55")&amp;""</f>
        <v/>
      </c>
      <c r="G55" s="11" t="str">
        <f ca="1">IF(OR(INDIRECT("申请表!F55")=申请表!F8,INDIRECT("申请表!F55")=申请表!F12),"",INDIRECT("申请表!F55")&amp;"")</f>
        <v/>
      </c>
      <c r="H55" s="10" t="str">
        <f ca="1">IF(INDIRECT("申请表!K55")=申请表!K12,"",INDIRECT("申请表!K55")&amp;"")</f>
        <v/>
      </c>
      <c r="I55" s="10" t="str">
        <f ca="1">INDIRECT("申请表!J55")&amp;""</f>
        <v/>
      </c>
      <c r="J55" s="10" t="str">
        <f ca="1">INDIRECT("申请表!l55")&amp;""</f>
        <v/>
      </c>
    </row>
    <row r="56" spans="1:10" x14ac:dyDescent="0.25">
      <c r="A56" s="1" t="str">
        <f ca="1">IF(ISNUMBER(INDIRECT("申请表!A56")),INDIRECT("申请表!A56")&amp;"","")</f>
        <v/>
      </c>
      <c r="B56" s="9" t="str">
        <f ca="1">INDIRECT("申请表!B56")&amp;""</f>
        <v/>
      </c>
      <c r="C56" s="10" t="str">
        <f ca="1">IF(INDIRECT("申请表!C56")=申请表!C12,"",INDIRECT("申请表!C56")&amp;"")</f>
        <v/>
      </c>
      <c r="D56" s="10"/>
      <c r="E56" s="10" t="str">
        <f ca="1">INDIRECT("申请表!D56")&amp;""</f>
        <v/>
      </c>
      <c r="F56" s="11" t="str">
        <f ca="1">INDIRECT("申请表!E56")&amp;""</f>
        <v/>
      </c>
      <c r="G56" s="11" t="str">
        <f ca="1">IF(OR(INDIRECT("申请表!F56")=申请表!F8,INDIRECT("申请表!F56")=申请表!F12),"",INDIRECT("申请表!F56")&amp;"")</f>
        <v/>
      </c>
      <c r="H56" s="10" t="str">
        <f ca="1">IF(INDIRECT("申请表!K56")=申请表!K12,"",INDIRECT("申请表!K56")&amp;"")</f>
        <v/>
      </c>
      <c r="I56" s="10" t="str">
        <f ca="1">INDIRECT("申请表!J56")&amp;""</f>
        <v/>
      </c>
      <c r="J56" s="10" t="str">
        <f ca="1">INDIRECT("申请表!l56")&amp;""</f>
        <v/>
      </c>
    </row>
    <row r="57" spans="1:10" x14ac:dyDescent="0.25">
      <c r="A57" s="1" t="str">
        <f ca="1">IF(ISNUMBER(INDIRECT("申请表!A57")),INDIRECT("申请表!A57")&amp;"","")</f>
        <v/>
      </c>
      <c r="B57" s="9" t="str">
        <f ca="1">INDIRECT("申请表!B57")&amp;""</f>
        <v/>
      </c>
      <c r="C57" s="10" t="str">
        <f ca="1">IF(INDIRECT("申请表!C57")=申请表!C12,"",INDIRECT("申请表!C57")&amp;"")</f>
        <v/>
      </c>
      <c r="D57" s="10"/>
      <c r="E57" s="10" t="str">
        <f ca="1">INDIRECT("申请表!D57")&amp;""</f>
        <v/>
      </c>
      <c r="F57" s="11" t="str">
        <f ca="1">INDIRECT("申请表!E57")&amp;""</f>
        <v/>
      </c>
      <c r="G57" s="11" t="str">
        <f ca="1">IF(OR(INDIRECT("申请表!F57")=申请表!F8,INDIRECT("申请表!F57")=申请表!F12),"",INDIRECT("申请表!F57")&amp;"")</f>
        <v/>
      </c>
      <c r="H57" s="10" t="str">
        <f ca="1">IF(INDIRECT("申请表!K57")=申请表!K12,"",INDIRECT("申请表!K57")&amp;"")</f>
        <v/>
      </c>
      <c r="I57" s="10" t="str">
        <f ca="1">INDIRECT("申请表!J57")&amp;""</f>
        <v/>
      </c>
      <c r="J57" s="10" t="str">
        <f ca="1">INDIRECT("申请表!l57")&amp;""</f>
        <v/>
      </c>
    </row>
    <row r="58" spans="1:10" x14ac:dyDescent="0.25">
      <c r="A58" s="1" t="str">
        <f ca="1">IF(ISNUMBER(INDIRECT("申请表!A58")),INDIRECT("申请表!A58")&amp;"","")</f>
        <v/>
      </c>
      <c r="B58" s="9" t="str">
        <f ca="1">INDIRECT("申请表!B58")&amp;""</f>
        <v/>
      </c>
      <c r="C58" s="10" t="str">
        <f ca="1">IF(INDIRECT("申请表!C58")=申请表!C12,"",INDIRECT("申请表!C58")&amp;"")</f>
        <v/>
      </c>
      <c r="D58" s="10"/>
      <c r="E58" s="10" t="str">
        <f ca="1">INDIRECT("申请表!D58")&amp;""</f>
        <v/>
      </c>
      <c r="F58" s="11" t="str">
        <f ca="1">INDIRECT("申请表!E58")&amp;""</f>
        <v/>
      </c>
      <c r="G58" s="11" t="str">
        <f ca="1">IF(OR(INDIRECT("申请表!F58")=申请表!F8,INDIRECT("申请表!F58")=申请表!F12),"",INDIRECT("申请表!F58")&amp;"")</f>
        <v/>
      </c>
      <c r="H58" s="10" t="str">
        <f ca="1">IF(INDIRECT("申请表!K58")=申请表!K12,"",INDIRECT("申请表!K58")&amp;"")</f>
        <v/>
      </c>
      <c r="I58" s="10" t="str">
        <f ca="1">INDIRECT("申请表!J58")&amp;""</f>
        <v/>
      </c>
      <c r="J58" s="10" t="str">
        <f ca="1">INDIRECT("申请表!l58")&amp;""</f>
        <v/>
      </c>
    </row>
    <row r="59" spans="1:10" x14ac:dyDescent="0.25">
      <c r="A59" s="1" t="str">
        <f ca="1">IF(ISNUMBER(INDIRECT("申请表!A59")),INDIRECT("申请表!A59")&amp;"","")</f>
        <v/>
      </c>
      <c r="B59" s="9" t="str">
        <f ca="1">INDIRECT("申请表!B59")&amp;""</f>
        <v/>
      </c>
      <c r="C59" s="10" t="str">
        <f ca="1">IF(INDIRECT("申请表!C59")=申请表!C12,"",INDIRECT("申请表!C59")&amp;"")</f>
        <v/>
      </c>
      <c r="D59" s="10"/>
      <c r="E59" s="10" t="str">
        <f ca="1">INDIRECT("申请表!D59")&amp;""</f>
        <v/>
      </c>
      <c r="F59" s="11" t="str">
        <f ca="1">INDIRECT("申请表!E59")&amp;""</f>
        <v/>
      </c>
      <c r="G59" s="11" t="str">
        <f ca="1">IF(OR(INDIRECT("申请表!F59")=申请表!F8,INDIRECT("申请表!F59")=申请表!F12),"",INDIRECT("申请表!F59")&amp;"")</f>
        <v/>
      </c>
      <c r="H59" s="10" t="str">
        <f ca="1">IF(INDIRECT("申请表!K59")=申请表!K12,"",INDIRECT("申请表!K59")&amp;"")</f>
        <v/>
      </c>
      <c r="I59" s="10" t="str">
        <f ca="1">INDIRECT("申请表!J59")&amp;""</f>
        <v/>
      </c>
      <c r="J59" s="10" t="str">
        <f ca="1">INDIRECT("申请表!l59")&amp;""</f>
        <v/>
      </c>
    </row>
    <row r="60" spans="1:10" x14ac:dyDescent="0.25">
      <c r="A60" s="1" t="str">
        <f ca="1">IF(ISNUMBER(INDIRECT("申请表!A60")),INDIRECT("申请表!A60")&amp;"","")</f>
        <v/>
      </c>
      <c r="B60" s="9" t="str">
        <f ca="1">INDIRECT("申请表!B60")&amp;""</f>
        <v/>
      </c>
      <c r="C60" s="10" t="str">
        <f ca="1">IF(INDIRECT("申请表!C60")=申请表!C12,"",INDIRECT("申请表!C60")&amp;"")</f>
        <v/>
      </c>
      <c r="D60" s="10"/>
      <c r="E60" s="10" t="str">
        <f ca="1">INDIRECT("申请表!D60")&amp;""</f>
        <v/>
      </c>
      <c r="F60" s="11" t="str">
        <f ca="1">INDIRECT("申请表!E60")&amp;""</f>
        <v/>
      </c>
      <c r="G60" s="11" t="str">
        <f ca="1">IF(OR(INDIRECT("申请表!F60")=申请表!F8,INDIRECT("申请表!F60")=申请表!F12),"",INDIRECT("申请表!F60")&amp;"")</f>
        <v/>
      </c>
      <c r="H60" s="10" t="str">
        <f ca="1">IF(INDIRECT("申请表!K60")=申请表!K12,"",INDIRECT("申请表!K60")&amp;"")</f>
        <v/>
      </c>
      <c r="I60" s="10" t="str">
        <f ca="1">INDIRECT("申请表!J60")&amp;""</f>
        <v/>
      </c>
      <c r="J60" s="10" t="str">
        <f ca="1">INDIRECT("申请表!l60")&amp;""</f>
        <v/>
      </c>
    </row>
    <row r="61" spans="1:10" x14ac:dyDescent="0.25">
      <c r="A61" s="1" t="str">
        <f ca="1">IF(ISNUMBER(INDIRECT("申请表!A61")),INDIRECT("申请表!A61")&amp;"","")</f>
        <v/>
      </c>
      <c r="B61" s="9" t="str">
        <f ca="1">INDIRECT("申请表!B61")&amp;""</f>
        <v/>
      </c>
      <c r="C61" s="10" t="str">
        <f ca="1">IF(INDIRECT("申请表!C61")=申请表!C12,"",INDIRECT("申请表!C61")&amp;"")</f>
        <v/>
      </c>
      <c r="D61" s="10"/>
      <c r="E61" s="10" t="str">
        <f ca="1">INDIRECT("申请表!D61")&amp;""</f>
        <v/>
      </c>
      <c r="F61" s="11" t="str">
        <f ca="1">INDIRECT("申请表!E61")&amp;""</f>
        <v/>
      </c>
      <c r="G61" s="11" t="str">
        <f ca="1">IF(OR(INDIRECT("申请表!F61")=申请表!F8,INDIRECT("申请表!F61")=申请表!F12),"",INDIRECT("申请表!F61")&amp;"")</f>
        <v/>
      </c>
      <c r="H61" s="10" t="str">
        <f ca="1">IF(INDIRECT("申请表!K61")=申请表!K12,"",INDIRECT("申请表!K61")&amp;"")</f>
        <v/>
      </c>
      <c r="I61" s="10" t="str">
        <f ca="1">INDIRECT("申请表!J61")&amp;""</f>
        <v/>
      </c>
      <c r="J61" s="10" t="str">
        <f ca="1">INDIRECT("申请表!l61")&amp;""</f>
        <v/>
      </c>
    </row>
    <row r="62" spans="1:10" x14ac:dyDescent="0.25">
      <c r="A62" s="1" t="str">
        <f ca="1">IF(ISNUMBER(INDIRECT("申请表!A62")),INDIRECT("申请表!A62")&amp;"","")</f>
        <v/>
      </c>
      <c r="B62" s="9" t="str">
        <f ca="1">INDIRECT("申请表!B62")&amp;""</f>
        <v/>
      </c>
      <c r="C62" s="10" t="str">
        <f ca="1">IF(INDIRECT("申请表!C62")=申请表!C12,"",INDIRECT("申请表!C62")&amp;"")</f>
        <v/>
      </c>
      <c r="D62" s="10"/>
      <c r="E62" s="10" t="str">
        <f ca="1">INDIRECT("申请表!D62")&amp;""</f>
        <v/>
      </c>
      <c r="F62" s="11" t="str">
        <f ca="1">INDIRECT("申请表!E62")&amp;""</f>
        <v/>
      </c>
      <c r="G62" s="11" t="str">
        <f ca="1">IF(OR(INDIRECT("申请表!F62")=申请表!F8,INDIRECT("申请表!F62")=申请表!F12),"",INDIRECT("申请表!F62")&amp;"")</f>
        <v/>
      </c>
      <c r="H62" s="10" t="str">
        <f ca="1">IF(INDIRECT("申请表!K62")=申请表!K12,"",INDIRECT("申请表!K62")&amp;"")</f>
        <v/>
      </c>
      <c r="I62" s="10" t="str">
        <f ca="1">INDIRECT("申请表!J62")&amp;""</f>
        <v/>
      </c>
      <c r="J62" s="10" t="str">
        <f ca="1">INDIRECT("申请表!l62")&amp;""</f>
        <v/>
      </c>
    </row>
    <row r="63" spans="1:10" x14ac:dyDescent="0.25">
      <c r="A63" s="1" t="str">
        <f ca="1">IF(ISNUMBER(INDIRECT("申请表!A63")),INDIRECT("申请表!A63")&amp;"","")</f>
        <v/>
      </c>
      <c r="B63" s="9" t="str">
        <f ca="1">INDIRECT("申请表!B63")&amp;""</f>
        <v/>
      </c>
      <c r="C63" s="10" t="str">
        <f ca="1">IF(INDIRECT("申请表!C63")=申请表!C12,"",INDIRECT("申请表!C63")&amp;"")</f>
        <v/>
      </c>
      <c r="D63" s="10"/>
      <c r="E63" s="10" t="str">
        <f ca="1">INDIRECT("申请表!D63")&amp;""</f>
        <v/>
      </c>
      <c r="F63" s="11" t="str">
        <f ca="1">INDIRECT("申请表!E63")&amp;""</f>
        <v/>
      </c>
      <c r="G63" s="11" t="str">
        <f ca="1">IF(OR(INDIRECT("申请表!F63")=申请表!F8,INDIRECT("申请表!F63")=申请表!F12),"",INDIRECT("申请表!F63")&amp;"")</f>
        <v/>
      </c>
      <c r="H63" s="10" t="str">
        <f ca="1">IF(INDIRECT("申请表!K63")=申请表!K12,"",INDIRECT("申请表!K63")&amp;"")</f>
        <v/>
      </c>
      <c r="I63" s="10" t="str">
        <f ca="1">INDIRECT("申请表!J63")&amp;""</f>
        <v/>
      </c>
      <c r="J63" s="10" t="str">
        <f ca="1">INDIRECT("申请表!l63")&amp;""</f>
        <v/>
      </c>
    </row>
    <row r="64" spans="1:10" x14ac:dyDescent="0.25">
      <c r="A64" s="1" t="str">
        <f ca="1">IF(ISNUMBER(INDIRECT("申请表!A64")),INDIRECT("申请表!A64")&amp;"","")</f>
        <v/>
      </c>
      <c r="B64" s="9" t="str">
        <f ca="1">INDIRECT("申请表!B64")&amp;""</f>
        <v/>
      </c>
      <c r="C64" s="10" t="str">
        <f ca="1">IF(INDIRECT("申请表!C64")=申请表!C12,"",INDIRECT("申请表!C64")&amp;"")</f>
        <v/>
      </c>
      <c r="D64" s="10"/>
      <c r="E64" s="10" t="str">
        <f ca="1">INDIRECT("申请表!D64")&amp;""</f>
        <v/>
      </c>
      <c r="F64" s="11" t="str">
        <f ca="1">INDIRECT("申请表!E64")&amp;""</f>
        <v/>
      </c>
      <c r="G64" s="11" t="str">
        <f ca="1">IF(OR(INDIRECT("申请表!F64")=申请表!F8,INDIRECT("申请表!F64")=申请表!F12),"",INDIRECT("申请表!F64")&amp;"")</f>
        <v/>
      </c>
      <c r="H64" s="10" t="str">
        <f ca="1">IF(INDIRECT("申请表!K64")=申请表!K12,"",INDIRECT("申请表!K64")&amp;"")</f>
        <v/>
      </c>
      <c r="I64" s="10" t="str">
        <f ca="1">INDIRECT("申请表!J64")&amp;""</f>
        <v/>
      </c>
      <c r="J64" s="10" t="str">
        <f ca="1">INDIRECT("申请表!l64")&amp;""</f>
        <v/>
      </c>
    </row>
    <row r="65" spans="1:10" x14ac:dyDescent="0.25">
      <c r="A65" s="1" t="str">
        <f ca="1">IF(ISNUMBER(INDIRECT("申请表!A65")),INDIRECT("申请表!A65")&amp;"","")</f>
        <v/>
      </c>
      <c r="B65" s="9" t="str">
        <f ca="1">INDIRECT("申请表!B65")&amp;""</f>
        <v/>
      </c>
      <c r="C65" s="10" t="str">
        <f ca="1">IF(INDIRECT("申请表!C65")=申请表!C12,"",INDIRECT("申请表!C65")&amp;"")</f>
        <v/>
      </c>
      <c r="D65" s="10"/>
      <c r="E65" s="10" t="str">
        <f ca="1">INDIRECT("申请表!D65")&amp;""</f>
        <v/>
      </c>
      <c r="F65" s="11" t="str">
        <f ca="1">INDIRECT("申请表!E65")&amp;""</f>
        <v/>
      </c>
      <c r="G65" s="11" t="str">
        <f ca="1">IF(OR(INDIRECT("申请表!F65")=申请表!F8,INDIRECT("申请表!F65")=申请表!F12),"",INDIRECT("申请表!F65")&amp;"")</f>
        <v/>
      </c>
      <c r="H65" s="10" t="str">
        <f ca="1">IF(INDIRECT("申请表!K65")=申请表!K12,"",INDIRECT("申请表!K65")&amp;"")</f>
        <v/>
      </c>
      <c r="I65" s="10" t="str">
        <f ca="1">INDIRECT("申请表!J65")&amp;""</f>
        <v/>
      </c>
      <c r="J65" s="10" t="str">
        <f ca="1">INDIRECT("申请表!l65")&amp;""</f>
        <v/>
      </c>
    </row>
    <row r="66" spans="1:10" x14ac:dyDescent="0.25">
      <c r="A66" s="1" t="str">
        <f ca="1">IF(ISNUMBER(INDIRECT("申请表!A66")),INDIRECT("申请表!A66")&amp;"","")</f>
        <v/>
      </c>
      <c r="B66" s="9" t="str">
        <f ca="1">INDIRECT("申请表!B66")&amp;""</f>
        <v/>
      </c>
      <c r="C66" s="10" t="str">
        <f ca="1">IF(INDIRECT("申请表!C66")=申请表!C12,"",INDIRECT("申请表!C66")&amp;"")</f>
        <v/>
      </c>
      <c r="D66" s="10"/>
      <c r="E66" s="10" t="str">
        <f ca="1">INDIRECT("申请表!D66")&amp;""</f>
        <v/>
      </c>
      <c r="F66" s="11" t="str">
        <f ca="1">INDIRECT("申请表!E66")&amp;""</f>
        <v/>
      </c>
      <c r="G66" s="11" t="str">
        <f ca="1">IF(OR(INDIRECT("申请表!F66")=申请表!F8,INDIRECT("申请表!F66")=申请表!F12),"",INDIRECT("申请表!F66")&amp;"")</f>
        <v/>
      </c>
      <c r="H66" s="10" t="str">
        <f ca="1">IF(INDIRECT("申请表!K66")=申请表!K12,"",INDIRECT("申请表!K66")&amp;"")</f>
        <v/>
      </c>
      <c r="I66" s="10" t="str">
        <f ca="1">INDIRECT("申请表!J66")&amp;""</f>
        <v/>
      </c>
      <c r="J66" s="10" t="str">
        <f ca="1">INDIRECT("申请表!l66")&amp;""</f>
        <v/>
      </c>
    </row>
    <row r="67" spans="1:10" x14ac:dyDescent="0.25">
      <c r="A67" s="1" t="str">
        <f ca="1">IF(ISNUMBER(INDIRECT("申请表!A67")),INDIRECT("申请表!A67")&amp;"","")</f>
        <v/>
      </c>
      <c r="B67" s="9" t="str">
        <f ca="1">INDIRECT("申请表!B67")&amp;""</f>
        <v/>
      </c>
      <c r="C67" s="10" t="str">
        <f ca="1">IF(INDIRECT("申请表!C67")=申请表!C12,"",INDIRECT("申请表!C67")&amp;"")</f>
        <v/>
      </c>
      <c r="D67" s="10"/>
      <c r="E67" s="10" t="str">
        <f ca="1">INDIRECT("申请表!D67")&amp;""</f>
        <v/>
      </c>
      <c r="F67" s="11" t="str">
        <f ca="1">INDIRECT("申请表!E67")&amp;""</f>
        <v/>
      </c>
      <c r="G67" s="11" t="str">
        <f ca="1">IF(OR(INDIRECT("申请表!F67")=申请表!F8,INDIRECT("申请表!F67")=申请表!F12),"",INDIRECT("申请表!F67")&amp;"")</f>
        <v/>
      </c>
      <c r="H67" s="10" t="str">
        <f ca="1">IF(INDIRECT("申请表!K67")=申请表!K12,"",INDIRECT("申请表!K67")&amp;"")</f>
        <v/>
      </c>
      <c r="I67" s="10" t="str">
        <f ca="1">INDIRECT("申请表!J67")&amp;""</f>
        <v/>
      </c>
      <c r="J67" s="10" t="str">
        <f ca="1">INDIRECT("申请表!l67")&amp;""</f>
        <v/>
      </c>
    </row>
    <row r="68" spans="1:10" x14ac:dyDescent="0.25">
      <c r="A68" s="1" t="str">
        <f ca="1">IF(ISNUMBER(INDIRECT("申请表!A68")),INDIRECT("申请表!A68")&amp;"","")</f>
        <v/>
      </c>
      <c r="B68" s="9" t="str">
        <f ca="1">INDIRECT("申请表!B68")&amp;""</f>
        <v/>
      </c>
      <c r="C68" s="10" t="str">
        <f ca="1">IF(INDIRECT("申请表!C68")=申请表!C12,"",INDIRECT("申请表!C68")&amp;"")</f>
        <v/>
      </c>
      <c r="D68" s="10"/>
      <c r="E68" s="10" t="str">
        <f ca="1">INDIRECT("申请表!D68")&amp;""</f>
        <v/>
      </c>
      <c r="F68" s="11" t="str">
        <f ca="1">INDIRECT("申请表!E68")&amp;""</f>
        <v/>
      </c>
      <c r="G68" s="11" t="str">
        <f ca="1">IF(OR(INDIRECT("申请表!F68")=申请表!F8,INDIRECT("申请表!F68")=申请表!F12),"",INDIRECT("申请表!F68")&amp;"")</f>
        <v/>
      </c>
      <c r="H68" s="10" t="str">
        <f ca="1">IF(INDIRECT("申请表!K68")=申请表!K12,"",INDIRECT("申请表!K68")&amp;"")</f>
        <v/>
      </c>
      <c r="I68" s="10" t="str">
        <f ca="1">INDIRECT("申请表!J68")&amp;""</f>
        <v/>
      </c>
      <c r="J68" s="10" t="str">
        <f ca="1">INDIRECT("申请表!l68")&amp;""</f>
        <v/>
      </c>
    </row>
    <row r="69" spans="1:10" x14ac:dyDescent="0.25">
      <c r="A69" s="1" t="str">
        <f ca="1">IF(ISNUMBER(INDIRECT("申请表!A69")),INDIRECT("申请表!A69")&amp;"","")</f>
        <v/>
      </c>
      <c r="B69" s="9" t="str">
        <f ca="1">INDIRECT("申请表!B69")&amp;""</f>
        <v/>
      </c>
      <c r="C69" s="10" t="str">
        <f ca="1">IF(INDIRECT("申请表!C69")=申请表!C12,"",INDIRECT("申请表!C69")&amp;"")</f>
        <v/>
      </c>
      <c r="D69" s="10"/>
      <c r="E69" s="10" t="str">
        <f ca="1">INDIRECT("申请表!D69")&amp;""</f>
        <v/>
      </c>
      <c r="F69" s="11" t="str">
        <f ca="1">INDIRECT("申请表!E69")&amp;""</f>
        <v/>
      </c>
      <c r="G69" s="11" t="str">
        <f ca="1">IF(OR(INDIRECT("申请表!F69")=申请表!F8,INDIRECT("申请表!F69")=申请表!F12),"",INDIRECT("申请表!F69")&amp;"")</f>
        <v/>
      </c>
      <c r="H69" s="10" t="str">
        <f ca="1">IF(INDIRECT("申请表!K69")=申请表!K12,"",INDIRECT("申请表!K69")&amp;"")</f>
        <v/>
      </c>
      <c r="I69" s="10" t="str">
        <f ca="1">INDIRECT("申请表!J69")&amp;""</f>
        <v/>
      </c>
      <c r="J69" s="10" t="str">
        <f ca="1">INDIRECT("申请表!l69")&amp;""</f>
        <v/>
      </c>
    </row>
    <row r="70" spans="1:10" x14ac:dyDescent="0.25">
      <c r="A70" s="1" t="str">
        <f ca="1">IF(ISNUMBER(INDIRECT("申请表!A70")),INDIRECT("申请表!A70")&amp;"","")</f>
        <v/>
      </c>
      <c r="B70" s="9" t="str">
        <f ca="1">INDIRECT("申请表!B70")&amp;""</f>
        <v/>
      </c>
      <c r="C70" s="10" t="str">
        <f ca="1">IF(INDIRECT("申请表!C70")=申请表!C12,"",INDIRECT("申请表!C70")&amp;"")</f>
        <v/>
      </c>
      <c r="D70" s="10"/>
      <c r="E70" s="10" t="str">
        <f ca="1">INDIRECT("申请表!D70")&amp;""</f>
        <v/>
      </c>
      <c r="F70" s="11" t="str">
        <f ca="1">INDIRECT("申请表!E70")&amp;""</f>
        <v/>
      </c>
      <c r="G70" s="11" t="str">
        <f ca="1">IF(OR(INDIRECT("申请表!F70")=申请表!F8,INDIRECT("申请表!F70")=申请表!F12),"",INDIRECT("申请表!F70")&amp;"")</f>
        <v/>
      </c>
      <c r="H70" s="10" t="str">
        <f ca="1">IF(INDIRECT("申请表!K70")=申请表!K12,"",INDIRECT("申请表!K70")&amp;"")</f>
        <v/>
      </c>
      <c r="I70" s="10" t="str">
        <f ca="1">INDIRECT("申请表!J70")&amp;""</f>
        <v/>
      </c>
      <c r="J70" s="10" t="str">
        <f ca="1">INDIRECT("申请表!l70")&amp;""</f>
        <v/>
      </c>
    </row>
    <row r="71" spans="1:10" x14ac:dyDescent="0.25">
      <c r="A71" s="1" t="str">
        <f ca="1">IF(ISNUMBER(INDIRECT("申请表!A71")),INDIRECT("申请表!A71")&amp;"","")</f>
        <v/>
      </c>
      <c r="B71" s="9" t="str">
        <f ca="1">INDIRECT("申请表!B71")&amp;""</f>
        <v/>
      </c>
      <c r="C71" s="10" t="str">
        <f ca="1">IF(INDIRECT("申请表!C71")=申请表!C12,"",INDIRECT("申请表!C71")&amp;"")</f>
        <v/>
      </c>
      <c r="D71" s="10"/>
      <c r="E71" s="10" t="str">
        <f ca="1">INDIRECT("申请表!D71")&amp;""</f>
        <v/>
      </c>
      <c r="F71" s="11" t="str">
        <f ca="1">INDIRECT("申请表!E71")&amp;""</f>
        <v/>
      </c>
      <c r="G71" s="11" t="str">
        <f ca="1">IF(OR(INDIRECT("申请表!F71")=申请表!F8,INDIRECT("申请表!F71")=申请表!F12),"",INDIRECT("申请表!F71")&amp;"")</f>
        <v/>
      </c>
      <c r="H71" s="10" t="str">
        <f ca="1">IF(INDIRECT("申请表!K71")=申请表!K12,"",INDIRECT("申请表!K71")&amp;"")</f>
        <v/>
      </c>
      <c r="I71" s="10" t="str">
        <f ca="1">INDIRECT("申请表!J71")&amp;""</f>
        <v/>
      </c>
      <c r="J71" s="10" t="str">
        <f ca="1">INDIRECT("申请表!l71")&amp;""</f>
        <v/>
      </c>
    </row>
    <row r="72" spans="1:10" x14ac:dyDescent="0.25">
      <c r="A72" s="1" t="str">
        <f ca="1">IF(ISNUMBER(INDIRECT("申请表!A72")),INDIRECT("申请表!A72")&amp;"","")</f>
        <v/>
      </c>
      <c r="B72" s="9" t="str">
        <f ca="1">INDIRECT("申请表!B72")&amp;""</f>
        <v/>
      </c>
      <c r="C72" s="10" t="str">
        <f ca="1">IF(INDIRECT("申请表!C72")=申请表!C12,"",INDIRECT("申请表!C72")&amp;"")</f>
        <v/>
      </c>
      <c r="D72" s="10"/>
      <c r="E72" s="10" t="str">
        <f ca="1">INDIRECT("申请表!D72")&amp;""</f>
        <v/>
      </c>
      <c r="F72" s="11" t="str">
        <f ca="1">INDIRECT("申请表!E72")&amp;""</f>
        <v/>
      </c>
      <c r="G72" s="11" t="str">
        <f ca="1">IF(OR(INDIRECT("申请表!F72")=申请表!F8,INDIRECT("申请表!F72")=申请表!F12),"",INDIRECT("申请表!F72")&amp;"")</f>
        <v/>
      </c>
      <c r="H72" s="10" t="str">
        <f ca="1">IF(INDIRECT("申请表!K72")=申请表!K12,"",INDIRECT("申请表!K72")&amp;"")</f>
        <v/>
      </c>
      <c r="I72" s="10" t="str">
        <f ca="1">INDIRECT("申请表!J72")&amp;""</f>
        <v/>
      </c>
      <c r="J72" s="10" t="str">
        <f ca="1">INDIRECT("申请表!l72")&amp;""</f>
        <v/>
      </c>
    </row>
    <row r="73" spans="1:10" x14ac:dyDescent="0.25">
      <c r="A73" s="1" t="str">
        <f ca="1">IF(ISNUMBER(INDIRECT("申请表!A73")),INDIRECT("申请表!A73")&amp;"","")</f>
        <v/>
      </c>
      <c r="B73" s="9" t="str">
        <f ca="1">INDIRECT("申请表!B73")&amp;""</f>
        <v/>
      </c>
      <c r="C73" s="10" t="str">
        <f ca="1">IF(INDIRECT("申请表!C73")=申请表!C12,"",INDIRECT("申请表!C73")&amp;"")</f>
        <v/>
      </c>
      <c r="D73" s="10"/>
      <c r="E73" s="10" t="str">
        <f ca="1">INDIRECT("申请表!D73")&amp;""</f>
        <v/>
      </c>
      <c r="F73" s="11" t="str">
        <f ca="1">INDIRECT("申请表!E73")&amp;""</f>
        <v/>
      </c>
      <c r="G73" s="11" t="str">
        <f ca="1">IF(OR(INDIRECT("申请表!F73")=申请表!F8,INDIRECT("申请表!F73")=申请表!F12),"",INDIRECT("申请表!F73")&amp;"")</f>
        <v/>
      </c>
      <c r="H73" s="10" t="str">
        <f ca="1">IF(INDIRECT("申请表!K73")=申请表!K12,"",INDIRECT("申请表!K73")&amp;"")</f>
        <v/>
      </c>
      <c r="I73" s="10" t="str">
        <f ca="1">INDIRECT("申请表!J73")&amp;""</f>
        <v/>
      </c>
      <c r="J73" s="10" t="str">
        <f ca="1">INDIRECT("申请表!l73")&amp;""</f>
        <v/>
      </c>
    </row>
    <row r="74" spans="1:10" x14ac:dyDescent="0.25">
      <c r="A74" s="1" t="str">
        <f ca="1">IF(ISNUMBER(INDIRECT("申请表!A74")),INDIRECT("申请表!A74")&amp;"","")</f>
        <v/>
      </c>
      <c r="B74" s="9" t="str">
        <f ca="1">INDIRECT("申请表!B74")&amp;""</f>
        <v/>
      </c>
      <c r="C74" s="10" t="str">
        <f ca="1">IF(INDIRECT("申请表!C74")=申请表!C12,"",INDIRECT("申请表!C74")&amp;"")</f>
        <v/>
      </c>
      <c r="D74" s="10"/>
      <c r="E74" s="10" t="str">
        <f ca="1">INDIRECT("申请表!D74")&amp;""</f>
        <v/>
      </c>
      <c r="F74" s="11" t="str">
        <f ca="1">INDIRECT("申请表!E74")&amp;""</f>
        <v/>
      </c>
      <c r="G74" s="11" t="str">
        <f ca="1">IF(OR(INDIRECT("申请表!F74")=申请表!F8,INDIRECT("申请表!F74")=申请表!F12),"",INDIRECT("申请表!F74")&amp;"")</f>
        <v/>
      </c>
      <c r="H74" s="10" t="str">
        <f ca="1">IF(INDIRECT("申请表!K74")=申请表!K12,"",INDIRECT("申请表!K74")&amp;"")</f>
        <v/>
      </c>
      <c r="I74" s="10" t="str">
        <f ca="1">INDIRECT("申请表!J74")&amp;""</f>
        <v/>
      </c>
      <c r="J74" s="10" t="str">
        <f ca="1">INDIRECT("申请表!l74")&amp;""</f>
        <v/>
      </c>
    </row>
    <row r="75" spans="1:10" x14ac:dyDescent="0.25">
      <c r="A75" s="1" t="str">
        <f ca="1">IF(ISNUMBER(INDIRECT("申请表!A75")),INDIRECT("申请表!A75")&amp;"","")</f>
        <v/>
      </c>
      <c r="B75" s="9" t="str">
        <f ca="1">INDIRECT("申请表!B75")&amp;""</f>
        <v/>
      </c>
      <c r="C75" s="10" t="str">
        <f ca="1">IF(INDIRECT("申请表!C75")=申请表!C12,"",INDIRECT("申请表!C75")&amp;"")</f>
        <v/>
      </c>
      <c r="D75" s="10"/>
      <c r="E75" s="10" t="str">
        <f ca="1">INDIRECT("申请表!D75")&amp;""</f>
        <v/>
      </c>
      <c r="F75" s="11" t="str">
        <f ca="1">INDIRECT("申请表!E75")&amp;""</f>
        <v/>
      </c>
      <c r="G75" s="11" t="str">
        <f ca="1">IF(OR(INDIRECT("申请表!F75")=申请表!F8,INDIRECT("申请表!F75")=申请表!F12),"",INDIRECT("申请表!F75")&amp;"")</f>
        <v/>
      </c>
      <c r="H75" s="10" t="str">
        <f ca="1">IF(INDIRECT("申请表!K75")=申请表!K12,"",INDIRECT("申请表!K75")&amp;"")</f>
        <v/>
      </c>
      <c r="I75" s="10" t="str">
        <f ca="1">INDIRECT("申请表!J75")&amp;""</f>
        <v/>
      </c>
      <c r="J75" s="10" t="str">
        <f ca="1">INDIRECT("申请表!l75")&amp;""</f>
        <v/>
      </c>
    </row>
    <row r="76" spans="1:10" x14ac:dyDescent="0.25">
      <c r="A76" s="1" t="str">
        <f ca="1">IF(ISNUMBER(INDIRECT("申请表!A76")),INDIRECT("申请表!A76")&amp;"","")</f>
        <v/>
      </c>
      <c r="B76" s="9" t="str">
        <f ca="1">INDIRECT("申请表!B76")&amp;""</f>
        <v/>
      </c>
      <c r="C76" s="10" t="str">
        <f ca="1">IF(INDIRECT("申请表!C76")=申请表!C12,"",INDIRECT("申请表!C76")&amp;"")</f>
        <v/>
      </c>
      <c r="D76" s="10"/>
      <c r="E76" s="10" t="str">
        <f ca="1">INDIRECT("申请表!D76")&amp;""</f>
        <v/>
      </c>
      <c r="F76" s="11" t="str">
        <f ca="1">INDIRECT("申请表!E76")&amp;""</f>
        <v/>
      </c>
      <c r="G76" s="11" t="str">
        <f ca="1">IF(OR(INDIRECT("申请表!F76")=申请表!F8,INDIRECT("申请表!F76")=申请表!F12),"",INDIRECT("申请表!F76")&amp;"")</f>
        <v/>
      </c>
      <c r="H76" s="10" t="str">
        <f ca="1">IF(INDIRECT("申请表!K76")=申请表!K12,"",INDIRECT("申请表!K76")&amp;"")</f>
        <v/>
      </c>
      <c r="I76" s="10" t="str">
        <f ca="1">INDIRECT("申请表!J76")&amp;""</f>
        <v/>
      </c>
      <c r="J76" s="10" t="str">
        <f ca="1">INDIRECT("申请表!l76")&amp;""</f>
        <v/>
      </c>
    </row>
    <row r="77" spans="1:10" x14ac:dyDescent="0.25">
      <c r="A77" s="1" t="str">
        <f ca="1">IF(ISNUMBER(INDIRECT("申请表!A77")),INDIRECT("申请表!A77")&amp;"","")</f>
        <v/>
      </c>
      <c r="B77" s="9" t="str">
        <f ca="1">INDIRECT("申请表!B77")&amp;""</f>
        <v/>
      </c>
      <c r="C77" s="10" t="str">
        <f ca="1">IF(INDIRECT("申请表!C77")=申请表!C12,"",INDIRECT("申请表!C77")&amp;"")</f>
        <v/>
      </c>
      <c r="D77" s="10"/>
      <c r="E77" s="10" t="str">
        <f ca="1">INDIRECT("申请表!D77")&amp;""</f>
        <v/>
      </c>
      <c r="F77" s="11" t="str">
        <f ca="1">INDIRECT("申请表!E77")&amp;""</f>
        <v/>
      </c>
      <c r="G77" s="11" t="str">
        <f ca="1">IF(OR(INDIRECT("申请表!F77")=申请表!F8,INDIRECT("申请表!F77")=申请表!F12),"",INDIRECT("申请表!F77")&amp;"")</f>
        <v/>
      </c>
      <c r="H77" s="10" t="str">
        <f ca="1">IF(INDIRECT("申请表!K77")=申请表!K12,"",INDIRECT("申请表!K77")&amp;"")</f>
        <v/>
      </c>
      <c r="I77" s="10" t="str">
        <f ca="1">INDIRECT("申请表!J77")&amp;""</f>
        <v/>
      </c>
      <c r="J77" s="10" t="str">
        <f ca="1">INDIRECT("申请表!l77")&amp;""</f>
        <v/>
      </c>
    </row>
    <row r="78" spans="1:10" x14ac:dyDescent="0.25">
      <c r="A78" s="1" t="str">
        <f ca="1">IF(ISNUMBER(INDIRECT("申请表!A78")),INDIRECT("申请表!A78")&amp;"","")</f>
        <v/>
      </c>
      <c r="B78" s="9" t="str">
        <f ca="1">INDIRECT("申请表!B78")&amp;""</f>
        <v/>
      </c>
      <c r="C78" s="10" t="str">
        <f ca="1">IF(INDIRECT("申请表!C78")=申请表!C12,"",INDIRECT("申请表!C78")&amp;"")</f>
        <v/>
      </c>
      <c r="D78" s="10"/>
      <c r="E78" s="10" t="str">
        <f ca="1">INDIRECT("申请表!D78")&amp;""</f>
        <v/>
      </c>
      <c r="F78" s="11" t="str">
        <f ca="1">INDIRECT("申请表!E78")&amp;""</f>
        <v/>
      </c>
      <c r="G78" s="11" t="str">
        <f ca="1">IF(OR(INDIRECT("申请表!F78")=申请表!F8,INDIRECT("申请表!F78")=申请表!F12),"",INDIRECT("申请表!F78")&amp;"")</f>
        <v/>
      </c>
      <c r="H78" s="10" t="str">
        <f ca="1">IF(INDIRECT("申请表!K78")=申请表!K12,"",INDIRECT("申请表!K78")&amp;"")</f>
        <v/>
      </c>
      <c r="I78" s="10" t="str">
        <f ca="1">INDIRECT("申请表!J78")&amp;""</f>
        <v/>
      </c>
      <c r="J78" s="10" t="str">
        <f ca="1">INDIRECT("申请表!l78")&amp;""</f>
        <v/>
      </c>
    </row>
    <row r="79" spans="1:10" x14ac:dyDescent="0.25">
      <c r="A79" s="1" t="str">
        <f ca="1">IF(ISNUMBER(INDIRECT("申请表!A79")),INDIRECT("申请表!A79")&amp;"","")</f>
        <v/>
      </c>
      <c r="B79" s="9" t="str">
        <f ca="1">INDIRECT("申请表!B79")&amp;""</f>
        <v/>
      </c>
      <c r="C79" s="10" t="str">
        <f ca="1">IF(INDIRECT("申请表!C79")=申请表!C12,"",INDIRECT("申请表!C79")&amp;"")</f>
        <v/>
      </c>
      <c r="D79" s="10"/>
      <c r="E79" s="10" t="str">
        <f ca="1">INDIRECT("申请表!D79")&amp;""</f>
        <v/>
      </c>
      <c r="F79" s="11" t="str">
        <f ca="1">INDIRECT("申请表!E79")&amp;""</f>
        <v/>
      </c>
      <c r="G79" s="11" t="str">
        <f ca="1">IF(OR(INDIRECT("申请表!F79")=申请表!F8,INDIRECT("申请表!F79")=申请表!F12),"",INDIRECT("申请表!F79")&amp;"")</f>
        <v/>
      </c>
      <c r="H79" s="10" t="str">
        <f ca="1">IF(INDIRECT("申请表!K79")=申请表!K12,"",INDIRECT("申请表!K79")&amp;"")</f>
        <v/>
      </c>
      <c r="I79" s="10" t="str">
        <f ca="1">INDIRECT("申请表!J79")&amp;""</f>
        <v/>
      </c>
      <c r="J79" s="10" t="str">
        <f ca="1">INDIRECT("申请表!l79")&amp;""</f>
        <v/>
      </c>
    </row>
    <row r="80" spans="1:10" x14ac:dyDescent="0.25">
      <c r="A80" s="1" t="str">
        <f ca="1">IF(ISNUMBER(INDIRECT("申请表!A80")),INDIRECT("申请表!A80")&amp;"","")</f>
        <v/>
      </c>
      <c r="B80" s="9" t="str">
        <f ca="1">INDIRECT("申请表!B80")&amp;""</f>
        <v/>
      </c>
      <c r="C80" s="10" t="str">
        <f ca="1">IF(INDIRECT("申请表!C80")=申请表!C12,"",INDIRECT("申请表!C80")&amp;"")</f>
        <v/>
      </c>
      <c r="D80" s="10"/>
      <c r="E80" s="10" t="str">
        <f ca="1">INDIRECT("申请表!D80")&amp;""</f>
        <v/>
      </c>
      <c r="F80" s="11" t="str">
        <f ca="1">INDIRECT("申请表!E80")&amp;""</f>
        <v/>
      </c>
      <c r="G80" s="11" t="str">
        <f ca="1">IF(OR(INDIRECT("申请表!F80")=申请表!F8,INDIRECT("申请表!F80")=申请表!F12),"",INDIRECT("申请表!F80")&amp;"")</f>
        <v/>
      </c>
      <c r="H80" s="10" t="str">
        <f ca="1">IF(INDIRECT("申请表!K80")=申请表!K12,"",INDIRECT("申请表!K80")&amp;"")</f>
        <v/>
      </c>
      <c r="I80" s="10" t="str">
        <f ca="1">INDIRECT("申请表!J80")&amp;""</f>
        <v/>
      </c>
      <c r="J80" s="10" t="str">
        <f ca="1">INDIRECT("申请表!l80")&amp;""</f>
        <v/>
      </c>
    </row>
    <row r="81" spans="1:10" x14ac:dyDescent="0.25">
      <c r="A81" s="1" t="str">
        <f ca="1">IF(ISNUMBER(INDIRECT("申请表!A81")),INDIRECT("申请表!A81")&amp;"","")</f>
        <v/>
      </c>
      <c r="B81" s="9" t="str">
        <f ca="1">INDIRECT("申请表!B81")&amp;""</f>
        <v/>
      </c>
      <c r="C81" s="10" t="str">
        <f ca="1">IF(INDIRECT("申请表!C81")=申请表!C12,"",INDIRECT("申请表!C81")&amp;"")</f>
        <v/>
      </c>
      <c r="D81" s="10"/>
      <c r="E81" s="10" t="str">
        <f ca="1">INDIRECT("申请表!D81")&amp;""</f>
        <v/>
      </c>
      <c r="F81" s="11" t="str">
        <f ca="1">INDIRECT("申请表!E81")&amp;""</f>
        <v/>
      </c>
      <c r="G81" s="11" t="str">
        <f ca="1">IF(OR(INDIRECT("申请表!F81")=申请表!F8,INDIRECT("申请表!F81")=申请表!F12),"",INDIRECT("申请表!F81")&amp;"")</f>
        <v/>
      </c>
      <c r="H81" s="10" t="str">
        <f ca="1">IF(INDIRECT("申请表!K81")=申请表!K12,"",INDIRECT("申请表!K81")&amp;"")</f>
        <v/>
      </c>
      <c r="I81" s="10" t="str">
        <f ca="1">INDIRECT("申请表!J81")&amp;""</f>
        <v/>
      </c>
      <c r="J81" s="10" t="str">
        <f ca="1">INDIRECT("申请表!l81")&amp;""</f>
        <v/>
      </c>
    </row>
    <row r="82" spans="1:10" x14ac:dyDescent="0.25">
      <c r="A82" s="1" t="str">
        <f ca="1">IF(ISNUMBER(INDIRECT("申请表!A82")),INDIRECT("申请表!A82")&amp;"","")</f>
        <v/>
      </c>
      <c r="B82" s="9" t="str">
        <f ca="1">INDIRECT("申请表!B82")&amp;""</f>
        <v/>
      </c>
      <c r="C82" s="10" t="str">
        <f ca="1">IF(INDIRECT("申请表!C82")=申请表!C12,"",INDIRECT("申请表!C82")&amp;"")</f>
        <v/>
      </c>
      <c r="D82" s="10"/>
      <c r="E82" s="10" t="str">
        <f ca="1">INDIRECT("申请表!D82")&amp;""</f>
        <v/>
      </c>
      <c r="F82" s="11" t="str">
        <f ca="1">INDIRECT("申请表!E82")&amp;""</f>
        <v/>
      </c>
      <c r="G82" s="11" t="str">
        <f ca="1">IF(OR(INDIRECT("申请表!F82")=申请表!F8,INDIRECT("申请表!F82")=申请表!F12),"",INDIRECT("申请表!F82")&amp;"")</f>
        <v/>
      </c>
      <c r="H82" s="10" t="str">
        <f ca="1">IF(INDIRECT("申请表!K82")=申请表!K12,"",INDIRECT("申请表!K82")&amp;"")</f>
        <v/>
      </c>
      <c r="I82" s="10" t="str">
        <f ca="1">INDIRECT("申请表!J82")&amp;""</f>
        <v/>
      </c>
      <c r="J82" s="10" t="str">
        <f ca="1">INDIRECT("申请表!l82")&amp;""</f>
        <v/>
      </c>
    </row>
    <row r="83" spans="1:10" x14ac:dyDescent="0.25">
      <c r="A83" s="1" t="str">
        <f ca="1">IF(ISNUMBER(INDIRECT("申请表!A83")),INDIRECT("申请表!A83")&amp;"","")</f>
        <v/>
      </c>
      <c r="B83" s="9" t="str">
        <f ca="1">INDIRECT("申请表!B83")&amp;""</f>
        <v/>
      </c>
      <c r="C83" s="10" t="str">
        <f ca="1">IF(INDIRECT("申请表!C83")=申请表!C12,"",INDIRECT("申请表!C83")&amp;"")</f>
        <v/>
      </c>
      <c r="D83" s="10"/>
      <c r="E83" s="10" t="str">
        <f ca="1">INDIRECT("申请表!D83")&amp;""</f>
        <v/>
      </c>
      <c r="F83" s="11" t="str">
        <f ca="1">INDIRECT("申请表!E83")&amp;""</f>
        <v/>
      </c>
      <c r="G83" s="11" t="str">
        <f ca="1">IF(OR(INDIRECT("申请表!F83")=申请表!F8,INDIRECT("申请表!F83")=申请表!F12),"",INDIRECT("申请表!F83")&amp;"")</f>
        <v/>
      </c>
      <c r="H83" s="10" t="str">
        <f ca="1">IF(INDIRECT("申请表!K83")=申请表!K12,"",INDIRECT("申请表!K83")&amp;"")</f>
        <v/>
      </c>
      <c r="I83" s="10" t="str">
        <f ca="1">INDIRECT("申请表!J83")&amp;""</f>
        <v/>
      </c>
      <c r="J83" s="10" t="str">
        <f ca="1">INDIRECT("申请表!l83")&amp;""</f>
        <v/>
      </c>
    </row>
    <row r="84" spans="1:10" x14ac:dyDescent="0.25">
      <c r="A84" s="1" t="str">
        <f ca="1">IF(ISNUMBER(INDIRECT("申请表!A84")),INDIRECT("申请表!A84")&amp;"","")</f>
        <v/>
      </c>
      <c r="B84" s="9" t="str">
        <f ca="1">INDIRECT("申请表!B84")&amp;""</f>
        <v/>
      </c>
      <c r="C84" s="10" t="str">
        <f ca="1">IF(INDIRECT("申请表!C84")=申请表!C12,"",INDIRECT("申请表!C84")&amp;"")</f>
        <v/>
      </c>
      <c r="D84" s="10"/>
      <c r="E84" s="10" t="str">
        <f ca="1">INDIRECT("申请表!D84")&amp;""</f>
        <v/>
      </c>
      <c r="F84" s="11" t="str">
        <f ca="1">INDIRECT("申请表!E84")&amp;""</f>
        <v/>
      </c>
      <c r="G84" s="11" t="str">
        <f ca="1">IF(OR(INDIRECT("申请表!F84")=申请表!F8,INDIRECT("申请表!F84")=申请表!F12),"",INDIRECT("申请表!F84")&amp;"")</f>
        <v/>
      </c>
      <c r="H84" s="10" t="str">
        <f ca="1">IF(INDIRECT("申请表!K84")=申请表!K12,"",INDIRECT("申请表!K84")&amp;"")</f>
        <v/>
      </c>
      <c r="I84" s="10" t="str">
        <f ca="1">INDIRECT("申请表!J84")&amp;""</f>
        <v/>
      </c>
      <c r="J84" s="10" t="str">
        <f ca="1">INDIRECT("申请表!l84")&amp;""</f>
        <v/>
      </c>
    </row>
    <row r="85" spans="1:10" x14ac:dyDescent="0.25">
      <c r="A85" s="1" t="str">
        <f ca="1">IF(ISNUMBER(INDIRECT("申请表!A85")),INDIRECT("申请表!A85")&amp;"","")</f>
        <v/>
      </c>
      <c r="B85" s="9" t="str">
        <f ca="1">INDIRECT("申请表!B85")&amp;""</f>
        <v/>
      </c>
      <c r="C85" s="10" t="str">
        <f ca="1">IF(INDIRECT("申请表!C85")=申请表!C12,"",INDIRECT("申请表!C85")&amp;"")</f>
        <v/>
      </c>
      <c r="D85" s="10"/>
      <c r="E85" s="10" t="str">
        <f ca="1">INDIRECT("申请表!D85")&amp;""</f>
        <v/>
      </c>
      <c r="F85" s="11" t="str">
        <f ca="1">INDIRECT("申请表!E85")&amp;""</f>
        <v/>
      </c>
      <c r="G85" s="11" t="str">
        <f ca="1">IF(OR(INDIRECT("申请表!F85")=申请表!F8,INDIRECT("申请表!F85")=申请表!F12),"",INDIRECT("申请表!F85")&amp;"")</f>
        <v/>
      </c>
      <c r="H85" s="10" t="str">
        <f ca="1">IF(INDIRECT("申请表!K85")=申请表!K12,"",INDIRECT("申请表!K85")&amp;"")</f>
        <v/>
      </c>
      <c r="I85" s="10" t="str">
        <f ca="1">INDIRECT("申请表!J85")&amp;""</f>
        <v/>
      </c>
      <c r="J85" s="10" t="str">
        <f ca="1">INDIRECT("申请表!l85")&amp;""</f>
        <v/>
      </c>
    </row>
    <row r="86" spans="1:10" x14ac:dyDescent="0.25">
      <c r="A86" s="1" t="str">
        <f ca="1">IF(ISNUMBER(INDIRECT("申请表!A86")),INDIRECT("申请表!A86")&amp;"","")</f>
        <v/>
      </c>
      <c r="B86" s="9" t="str">
        <f ca="1">INDIRECT("申请表!B86")&amp;""</f>
        <v/>
      </c>
      <c r="C86" s="10" t="str">
        <f ca="1">IF(INDIRECT("申请表!C86")=申请表!C12,"",INDIRECT("申请表!C86")&amp;"")</f>
        <v/>
      </c>
      <c r="D86" s="10"/>
      <c r="E86" s="10" t="str">
        <f ca="1">INDIRECT("申请表!D86")&amp;""</f>
        <v/>
      </c>
      <c r="F86" s="11" t="str">
        <f ca="1">INDIRECT("申请表!E86")&amp;""</f>
        <v/>
      </c>
      <c r="G86" s="11" t="str">
        <f ca="1">IF(OR(INDIRECT("申请表!F86")=申请表!F8,INDIRECT("申请表!F86")=申请表!F12),"",INDIRECT("申请表!F86")&amp;"")</f>
        <v/>
      </c>
      <c r="H86" s="10" t="str">
        <f ca="1">IF(INDIRECT("申请表!K86")=申请表!K12,"",INDIRECT("申请表!K86")&amp;"")</f>
        <v/>
      </c>
      <c r="I86" s="10" t="str">
        <f ca="1">INDIRECT("申请表!J86")&amp;""</f>
        <v/>
      </c>
      <c r="J86" s="10" t="str">
        <f ca="1">INDIRECT("申请表!l86")&amp;""</f>
        <v/>
      </c>
    </row>
    <row r="87" spans="1:10" x14ac:dyDescent="0.25">
      <c r="A87" s="1" t="str">
        <f ca="1">IF(ISNUMBER(INDIRECT("申请表!A87")),INDIRECT("申请表!A87")&amp;"","")</f>
        <v/>
      </c>
      <c r="B87" s="9" t="str">
        <f ca="1">INDIRECT("申请表!B87")&amp;""</f>
        <v/>
      </c>
      <c r="C87" s="10" t="str">
        <f ca="1">IF(INDIRECT("申请表!C87")=申请表!C12,"",INDIRECT("申请表!C87")&amp;"")</f>
        <v/>
      </c>
      <c r="D87" s="10"/>
      <c r="E87" s="10" t="str">
        <f ca="1">INDIRECT("申请表!D87")&amp;""</f>
        <v/>
      </c>
      <c r="F87" s="11" t="str">
        <f ca="1">INDIRECT("申请表!E87")&amp;""</f>
        <v/>
      </c>
      <c r="G87" s="11" t="str">
        <f ca="1">IF(OR(INDIRECT("申请表!F87")=申请表!F8,INDIRECT("申请表!F87")=申请表!F12),"",INDIRECT("申请表!F87")&amp;"")</f>
        <v/>
      </c>
      <c r="H87" s="10" t="str">
        <f ca="1">IF(INDIRECT("申请表!K87")=申请表!K12,"",INDIRECT("申请表!K87")&amp;"")</f>
        <v/>
      </c>
      <c r="I87" s="10" t="str">
        <f ca="1">INDIRECT("申请表!J87")&amp;""</f>
        <v/>
      </c>
      <c r="J87" s="10" t="str">
        <f ca="1">INDIRECT("申请表!l87")&amp;""</f>
        <v/>
      </c>
    </row>
    <row r="88" spans="1:10" x14ac:dyDescent="0.25">
      <c r="A88" s="1" t="str">
        <f ca="1">IF(ISNUMBER(INDIRECT("申请表!A88")),INDIRECT("申请表!A88")&amp;"","")</f>
        <v/>
      </c>
      <c r="B88" s="9" t="str">
        <f ca="1">INDIRECT("申请表!B88")&amp;""</f>
        <v/>
      </c>
      <c r="C88" s="10" t="str">
        <f ca="1">IF(INDIRECT("申请表!C88")=申请表!C12,"",INDIRECT("申请表!C88")&amp;"")</f>
        <v/>
      </c>
      <c r="D88" s="10"/>
      <c r="E88" s="10" t="str">
        <f ca="1">INDIRECT("申请表!D88")&amp;""</f>
        <v/>
      </c>
      <c r="F88" s="11" t="str">
        <f ca="1">INDIRECT("申请表!E88")&amp;""</f>
        <v/>
      </c>
      <c r="G88" s="11" t="str">
        <f ca="1">IF(OR(INDIRECT("申请表!F88")=申请表!F8,INDIRECT("申请表!F88")=申请表!F12),"",INDIRECT("申请表!F88")&amp;"")</f>
        <v/>
      </c>
      <c r="H88" s="10" t="str">
        <f ca="1">IF(INDIRECT("申请表!K88")=申请表!K12,"",INDIRECT("申请表!K88")&amp;"")</f>
        <v/>
      </c>
      <c r="I88" s="10" t="str">
        <f ca="1">INDIRECT("申请表!J88")&amp;""</f>
        <v/>
      </c>
      <c r="J88" s="10" t="str">
        <f ca="1">INDIRECT("申请表!l88")&amp;""</f>
        <v/>
      </c>
    </row>
    <row r="89" spans="1:10" x14ac:dyDescent="0.25">
      <c r="A89" s="1" t="str">
        <f ca="1">IF(ISNUMBER(INDIRECT("申请表!A89")),INDIRECT("申请表!A89")&amp;"","")</f>
        <v/>
      </c>
      <c r="B89" s="9" t="str">
        <f ca="1">INDIRECT("申请表!B89")&amp;""</f>
        <v/>
      </c>
      <c r="C89" s="10" t="str">
        <f ca="1">IF(INDIRECT("申请表!C89")=申请表!C12,"",INDIRECT("申请表!C89")&amp;"")</f>
        <v/>
      </c>
      <c r="D89" s="10"/>
      <c r="E89" s="10" t="str">
        <f ca="1">INDIRECT("申请表!D89")&amp;""</f>
        <v/>
      </c>
      <c r="F89" s="11" t="str">
        <f ca="1">INDIRECT("申请表!E89")&amp;""</f>
        <v/>
      </c>
      <c r="G89" s="11" t="str">
        <f ca="1">IF(OR(INDIRECT("申请表!F89")=申请表!F8,INDIRECT("申请表!F89")=申请表!F12),"",INDIRECT("申请表!F89")&amp;"")</f>
        <v/>
      </c>
      <c r="H89" s="10" t="str">
        <f ca="1">IF(INDIRECT("申请表!K89")=申请表!K12,"",INDIRECT("申请表!K89")&amp;"")</f>
        <v/>
      </c>
      <c r="I89" s="10" t="str">
        <f ca="1">INDIRECT("申请表!J89")&amp;""</f>
        <v/>
      </c>
      <c r="J89" s="10" t="str">
        <f ca="1">INDIRECT("申请表!l89")&amp;""</f>
        <v/>
      </c>
    </row>
    <row r="90" spans="1:10" x14ac:dyDescent="0.25">
      <c r="A90" s="1" t="str">
        <f ca="1">IF(ISNUMBER(INDIRECT("申请表!A90")),INDIRECT("申请表!A90")&amp;"","")</f>
        <v/>
      </c>
      <c r="B90" s="9" t="str">
        <f ca="1">INDIRECT("申请表!B90")&amp;""</f>
        <v/>
      </c>
      <c r="C90" s="10" t="str">
        <f ca="1">IF(INDIRECT("申请表!C90")=申请表!C12,"",INDIRECT("申请表!C90")&amp;"")</f>
        <v/>
      </c>
      <c r="D90" s="10"/>
      <c r="E90" s="10" t="str">
        <f ca="1">INDIRECT("申请表!D90")&amp;""</f>
        <v/>
      </c>
      <c r="F90" s="11" t="str">
        <f ca="1">INDIRECT("申请表!E90")&amp;""</f>
        <v/>
      </c>
      <c r="G90" s="11" t="str">
        <f ca="1">IF(OR(INDIRECT("申请表!F90")=申请表!F8,INDIRECT("申请表!F90")=申请表!F12),"",INDIRECT("申请表!F90")&amp;"")</f>
        <v/>
      </c>
      <c r="H90" s="10" t="str">
        <f ca="1">IF(INDIRECT("申请表!K90")=申请表!K12,"",INDIRECT("申请表!K90")&amp;"")</f>
        <v/>
      </c>
      <c r="I90" s="10" t="str">
        <f ca="1">INDIRECT("申请表!J90")&amp;""</f>
        <v/>
      </c>
      <c r="J90" s="10" t="str">
        <f ca="1">INDIRECT("申请表!l90")&amp;""</f>
        <v/>
      </c>
    </row>
    <row r="91" spans="1:10" x14ac:dyDescent="0.25">
      <c r="A91" s="1" t="str">
        <f ca="1">IF(ISNUMBER(INDIRECT("申请表!A91")),INDIRECT("申请表!A91")&amp;"","")</f>
        <v/>
      </c>
      <c r="B91" s="9" t="str">
        <f ca="1">INDIRECT("申请表!B91")&amp;""</f>
        <v/>
      </c>
      <c r="C91" s="10" t="str">
        <f ca="1">IF(INDIRECT("申请表!C91")=申请表!C12,"",INDIRECT("申请表!C91")&amp;"")</f>
        <v/>
      </c>
      <c r="D91" s="10"/>
      <c r="E91" s="10" t="str">
        <f ca="1">INDIRECT("申请表!D91")&amp;""</f>
        <v/>
      </c>
      <c r="F91" s="11" t="str">
        <f ca="1">INDIRECT("申请表!E91")&amp;""</f>
        <v/>
      </c>
      <c r="G91" s="11" t="str">
        <f ca="1">IF(OR(INDIRECT("申请表!F91")=申请表!F8,INDIRECT("申请表!F91")=申请表!F12),"",INDIRECT("申请表!F91")&amp;"")</f>
        <v/>
      </c>
      <c r="H91" s="10" t="str">
        <f ca="1">IF(INDIRECT("申请表!K91")=申请表!K12,"",INDIRECT("申请表!K91")&amp;"")</f>
        <v/>
      </c>
      <c r="I91" s="10" t="str">
        <f ca="1">INDIRECT("申请表!J91")&amp;""</f>
        <v/>
      </c>
      <c r="J91" s="10" t="str">
        <f ca="1">INDIRECT("申请表!l91")&amp;""</f>
        <v/>
      </c>
    </row>
    <row r="92" spans="1:10" x14ac:dyDescent="0.25">
      <c r="A92" s="1" t="str">
        <f ca="1">IF(ISNUMBER(INDIRECT("申请表!A92")),INDIRECT("申请表!A92")&amp;"","")</f>
        <v/>
      </c>
      <c r="B92" s="9" t="str">
        <f ca="1">INDIRECT("申请表!B92")&amp;""</f>
        <v/>
      </c>
      <c r="C92" s="10" t="str">
        <f ca="1">IF(INDIRECT("申请表!C92")=申请表!C12,"",INDIRECT("申请表!C92")&amp;"")</f>
        <v/>
      </c>
      <c r="D92" s="10"/>
      <c r="E92" s="10" t="str">
        <f ca="1">INDIRECT("申请表!D92")&amp;""</f>
        <v/>
      </c>
      <c r="F92" s="11" t="str">
        <f ca="1">INDIRECT("申请表!E92")&amp;""</f>
        <v/>
      </c>
      <c r="G92" s="11" t="str">
        <f ca="1">IF(OR(INDIRECT("申请表!F92")=申请表!F8,INDIRECT("申请表!F92")=申请表!F12),"",INDIRECT("申请表!F92")&amp;"")</f>
        <v/>
      </c>
      <c r="H92" s="10" t="str">
        <f ca="1">IF(INDIRECT("申请表!K92")=申请表!K12,"",INDIRECT("申请表!K92")&amp;"")</f>
        <v/>
      </c>
      <c r="I92" s="10" t="str">
        <f ca="1">INDIRECT("申请表!J92")&amp;""</f>
        <v/>
      </c>
      <c r="J92" s="10" t="str">
        <f ca="1">INDIRECT("申请表!l92")&amp;""</f>
        <v/>
      </c>
    </row>
    <row r="93" spans="1:10" x14ac:dyDescent="0.25">
      <c r="A93" s="1" t="str">
        <f ca="1">IF(ISNUMBER(INDIRECT("申请表!A93")),INDIRECT("申请表!A93")&amp;"","")</f>
        <v/>
      </c>
      <c r="B93" s="9" t="str">
        <f ca="1">INDIRECT("申请表!B93")&amp;""</f>
        <v/>
      </c>
      <c r="C93" s="10" t="str">
        <f ca="1">IF(INDIRECT("申请表!C93")=申请表!C12,"",INDIRECT("申请表!C93")&amp;"")</f>
        <v/>
      </c>
      <c r="D93" s="10"/>
      <c r="E93" s="10" t="str">
        <f ca="1">INDIRECT("申请表!D93")&amp;""</f>
        <v/>
      </c>
      <c r="F93" s="11" t="str">
        <f ca="1">INDIRECT("申请表!E93")&amp;""</f>
        <v/>
      </c>
      <c r="G93" s="11" t="str">
        <f ca="1">IF(OR(INDIRECT("申请表!F93")=申请表!F8,INDIRECT("申请表!F93")=申请表!F12),"",INDIRECT("申请表!F93")&amp;"")</f>
        <v/>
      </c>
      <c r="H93" s="10" t="str">
        <f ca="1">IF(INDIRECT("申请表!K93")=申请表!K12,"",INDIRECT("申请表!K93")&amp;"")</f>
        <v/>
      </c>
      <c r="I93" s="10" t="str">
        <f ca="1">INDIRECT("申请表!J93")&amp;""</f>
        <v/>
      </c>
      <c r="J93" s="10" t="str">
        <f ca="1">INDIRECT("申请表!l93")&amp;""</f>
        <v/>
      </c>
    </row>
    <row r="94" spans="1:10" x14ac:dyDescent="0.25">
      <c r="A94" s="1" t="str">
        <f ca="1">IF(ISNUMBER(INDIRECT("申请表!A94")),INDIRECT("申请表!A94")&amp;"","")</f>
        <v/>
      </c>
      <c r="B94" s="9" t="str">
        <f ca="1">INDIRECT("申请表!B94")&amp;""</f>
        <v/>
      </c>
      <c r="C94" s="10" t="str">
        <f ca="1">IF(INDIRECT("申请表!C94")=申请表!C12,"",INDIRECT("申请表!C94")&amp;"")</f>
        <v/>
      </c>
      <c r="D94" s="10"/>
      <c r="E94" s="10" t="str">
        <f ca="1">INDIRECT("申请表!D94")&amp;""</f>
        <v/>
      </c>
      <c r="F94" s="11" t="str">
        <f ca="1">INDIRECT("申请表!E94")&amp;""</f>
        <v/>
      </c>
      <c r="G94" s="11" t="str">
        <f ca="1">IF(OR(INDIRECT("申请表!F94")=申请表!F8,INDIRECT("申请表!F94")=申请表!F12),"",INDIRECT("申请表!F94")&amp;"")</f>
        <v/>
      </c>
      <c r="H94" s="10" t="str">
        <f ca="1">IF(INDIRECT("申请表!K94")=申请表!K12,"",INDIRECT("申请表!K94")&amp;"")</f>
        <v/>
      </c>
      <c r="I94" s="10" t="str">
        <f ca="1">INDIRECT("申请表!J94")&amp;""</f>
        <v/>
      </c>
      <c r="J94" s="10" t="str">
        <f ca="1">INDIRECT("申请表!l94")&amp;""</f>
        <v/>
      </c>
    </row>
    <row r="95" spans="1:10" x14ac:dyDescent="0.25">
      <c r="A95" s="1" t="str">
        <f ca="1">IF(ISNUMBER(INDIRECT("申请表!A95")),INDIRECT("申请表!A95")&amp;"","")</f>
        <v/>
      </c>
      <c r="B95" s="9" t="str">
        <f ca="1">INDIRECT("申请表!B95")&amp;""</f>
        <v/>
      </c>
      <c r="C95" s="10" t="str">
        <f ca="1">IF(INDIRECT("申请表!C95")=申请表!C12,"",INDIRECT("申请表!C95")&amp;"")</f>
        <v/>
      </c>
      <c r="D95" s="10"/>
      <c r="E95" s="10" t="str">
        <f ca="1">INDIRECT("申请表!D95")&amp;""</f>
        <v/>
      </c>
      <c r="F95" s="11" t="str">
        <f ca="1">INDIRECT("申请表!E95")&amp;""</f>
        <v/>
      </c>
      <c r="G95" s="11" t="str">
        <f ca="1">IF(OR(INDIRECT("申请表!F95")=申请表!F8,INDIRECT("申请表!F95")=申请表!F12),"",INDIRECT("申请表!F95")&amp;"")</f>
        <v/>
      </c>
      <c r="H95" s="10" t="str">
        <f ca="1">IF(INDIRECT("申请表!K95")=申请表!K12,"",INDIRECT("申请表!K95")&amp;"")</f>
        <v/>
      </c>
      <c r="I95" s="10" t="str">
        <f ca="1">INDIRECT("申请表!J95")&amp;""</f>
        <v/>
      </c>
      <c r="J95" s="10" t="str">
        <f ca="1">INDIRECT("申请表!l95")&amp;""</f>
        <v/>
      </c>
    </row>
    <row r="96" spans="1:10" x14ac:dyDescent="0.25">
      <c r="A96" s="1" t="str">
        <f ca="1">IF(ISNUMBER(INDIRECT("申请表!A96")),INDIRECT("申请表!A96")&amp;"","")</f>
        <v/>
      </c>
      <c r="B96" s="9" t="str">
        <f ca="1">INDIRECT("申请表!B96")&amp;""</f>
        <v/>
      </c>
      <c r="C96" s="10" t="str">
        <f ca="1">IF(INDIRECT("申请表!C96")=申请表!C12,"",INDIRECT("申请表!C96")&amp;"")</f>
        <v/>
      </c>
      <c r="D96" s="10"/>
      <c r="E96" s="10" t="str">
        <f ca="1">INDIRECT("申请表!D96")&amp;""</f>
        <v/>
      </c>
      <c r="F96" s="11" t="str">
        <f ca="1">INDIRECT("申请表!E96")&amp;""</f>
        <v/>
      </c>
      <c r="G96" s="11" t="str">
        <f ca="1">IF(OR(INDIRECT("申请表!F96")=申请表!F8,INDIRECT("申请表!F96")=申请表!F12),"",INDIRECT("申请表!F96")&amp;"")</f>
        <v/>
      </c>
      <c r="H96" s="10" t="str">
        <f ca="1">IF(INDIRECT("申请表!K96")=申请表!K12,"",INDIRECT("申请表!K96")&amp;"")</f>
        <v/>
      </c>
      <c r="I96" s="10" t="str">
        <f ca="1">INDIRECT("申请表!J96")&amp;""</f>
        <v/>
      </c>
      <c r="J96" s="10" t="str">
        <f ca="1">INDIRECT("申请表!l96")&amp;""</f>
        <v/>
      </c>
    </row>
    <row r="97" spans="1:10" x14ac:dyDescent="0.25">
      <c r="A97" s="1" t="str">
        <f ca="1">IF(ISNUMBER(INDIRECT("申请表!A97")),INDIRECT("申请表!A97")&amp;"","")</f>
        <v/>
      </c>
      <c r="B97" s="9" t="str">
        <f ca="1">INDIRECT("申请表!B97")&amp;""</f>
        <v/>
      </c>
      <c r="C97" s="10" t="str">
        <f ca="1">IF(INDIRECT("申请表!C97")=申请表!C12,"",INDIRECT("申请表!C97")&amp;"")</f>
        <v/>
      </c>
      <c r="D97" s="10"/>
      <c r="E97" s="10" t="str">
        <f ca="1">INDIRECT("申请表!D97")&amp;""</f>
        <v/>
      </c>
      <c r="F97" s="11" t="str">
        <f ca="1">INDIRECT("申请表!E97")&amp;""</f>
        <v/>
      </c>
      <c r="G97" s="11" t="str">
        <f ca="1">IF(OR(INDIRECT("申请表!F97")=申请表!F8,INDIRECT("申请表!F97")=申请表!F12),"",INDIRECT("申请表!F97")&amp;"")</f>
        <v/>
      </c>
      <c r="H97" s="10" t="str">
        <f ca="1">IF(INDIRECT("申请表!K97")=申请表!K12,"",INDIRECT("申请表!K97")&amp;"")</f>
        <v/>
      </c>
      <c r="I97" s="10" t="str">
        <f ca="1">INDIRECT("申请表!J97")&amp;""</f>
        <v/>
      </c>
      <c r="J97" s="10" t="str">
        <f ca="1">INDIRECT("申请表!l97")&amp;""</f>
        <v/>
      </c>
    </row>
    <row r="98" spans="1:10" x14ac:dyDescent="0.25">
      <c r="A98" s="1" t="str">
        <f ca="1">IF(ISNUMBER(INDIRECT("申请表!A98")),INDIRECT("申请表!A98")&amp;"","")</f>
        <v/>
      </c>
      <c r="B98" s="9" t="str">
        <f ca="1">INDIRECT("申请表!B98")&amp;""</f>
        <v/>
      </c>
      <c r="C98" s="10" t="str">
        <f ca="1">IF(INDIRECT("申请表!C98")=申请表!C12,"",INDIRECT("申请表!C98")&amp;"")</f>
        <v/>
      </c>
      <c r="D98" s="10"/>
      <c r="E98" s="10" t="str">
        <f ca="1">INDIRECT("申请表!D98")&amp;""</f>
        <v/>
      </c>
      <c r="F98" s="11" t="str">
        <f ca="1">INDIRECT("申请表!E98")&amp;""</f>
        <v/>
      </c>
      <c r="G98" s="11" t="str">
        <f ca="1">IF(OR(INDIRECT("申请表!F98")=申请表!F8,INDIRECT("申请表!F98")=申请表!F12),"",INDIRECT("申请表!F98")&amp;"")</f>
        <v/>
      </c>
      <c r="H98" s="10" t="str">
        <f ca="1">IF(INDIRECT("申请表!K98")=申请表!K12,"",INDIRECT("申请表!K98")&amp;"")</f>
        <v/>
      </c>
      <c r="I98" s="10" t="str">
        <f ca="1">INDIRECT("申请表!J98")&amp;""</f>
        <v/>
      </c>
      <c r="J98" s="10" t="str">
        <f ca="1">INDIRECT("申请表!l98")&amp;""</f>
        <v/>
      </c>
    </row>
    <row r="99" spans="1:10" x14ac:dyDescent="0.25">
      <c r="A99" s="1" t="str">
        <f ca="1">IF(ISNUMBER(INDIRECT("申请表!A99")),INDIRECT("申请表!A99")&amp;"","")</f>
        <v/>
      </c>
      <c r="B99" s="9" t="str">
        <f ca="1">INDIRECT("申请表!B99")&amp;""</f>
        <v/>
      </c>
      <c r="C99" s="10" t="str">
        <f ca="1">IF(INDIRECT("申请表!C99")=申请表!C12,"",INDIRECT("申请表!C99")&amp;"")</f>
        <v/>
      </c>
      <c r="D99" s="10"/>
      <c r="E99" s="10" t="str">
        <f ca="1">INDIRECT("申请表!D99")&amp;""</f>
        <v/>
      </c>
      <c r="F99" s="11" t="str">
        <f ca="1">INDIRECT("申请表!E99")&amp;""</f>
        <v/>
      </c>
      <c r="G99" s="11" t="str">
        <f ca="1">IF(OR(INDIRECT("申请表!F99")=申请表!F8,INDIRECT("申请表!F99")=申请表!F12),"",INDIRECT("申请表!F99")&amp;"")</f>
        <v/>
      </c>
      <c r="H99" s="10" t="str">
        <f ca="1">IF(INDIRECT("申请表!K99")=申请表!K12,"",INDIRECT("申请表!K99")&amp;"")</f>
        <v/>
      </c>
      <c r="I99" s="10" t="str">
        <f ca="1">INDIRECT("申请表!J99")&amp;""</f>
        <v/>
      </c>
      <c r="J99" s="10" t="str">
        <f ca="1">INDIRECT("申请表!l99")&amp;""</f>
        <v/>
      </c>
    </row>
    <row r="100" spans="1:10" x14ac:dyDescent="0.25">
      <c r="A100" s="1" t="str">
        <f ca="1">IF(ISNUMBER(INDIRECT("申请表!A100")),INDIRECT("申请表!A100")&amp;"","")</f>
        <v/>
      </c>
      <c r="B100" s="9" t="str">
        <f ca="1">INDIRECT("申请表!B100")&amp;""</f>
        <v/>
      </c>
      <c r="C100" s="10" t="str">
        <f ca="1">IF(INDIRECT("申请表!C100")=申请表!C12,"",INDIRECT("申请表!C100")&amp;"")</f>
        <v/>
      </c>
      <c r="D100" s="10"/>
      <c r="E100" s="10" t="str">
        <f ca="1">INDIRECT("申请表!D100")&amp;""</f>
        <v/>
      </c>
      <c r="F100" s="11" t="str">
        <f ca="1">INDIRECT("申请表!E100")&amp;""</f>
        <v/>
      </c>
      <c r="G100" s="11" t="str">
        <f ca="1">IF(OR(INDIRECT("申请表!F100")=申请表!F8,INDIRECT("申请表!F100")=申请表!F12),"",INDIRECT("申请表!F100")&amp;"")</f>
        <v/>
      </c>
      <c r="H100" s="10" t="str">
        <f ca="1">IF(INDIRECT("申请表!K100")=申请表!K12,"",INDIRECT("申请表!K100")&amp;"")</f>
        <v/>
      </c>
      <c r="I100" s="10" t="str">
        <f ca="1">INDIRECT("申请表!J100")&amp;""</f>
        <v/>
      </c>
      <c r="J100" s="10" t="str">
        <f ca="1">INDIRECT("申请表!l100")&amp;""</f>
        <v/>
      </c>
    </row>
    <row r="101" spans="1:10" x14ac:dyDescent="0.25">
      <c r="A101" s="1" t="str">
        <f ca="1">IF(ISNUMBER(INDIRECT("申请表!A101")),INDIRECT("申请表!A101")&amp;"","")</f>
        <v/>
      </c>
      <c r="B101" s="9" t="str">
        <f ca="1">INDIRECT("申请表!B101")&amp;""</f>
        <v/>
      </c>
      <c r="C101" s="10" t="str">
        <f ca="1">IF(INDIRECT("申请表!C101")=申请表!C12,"",INDIRECT("申请表!C101")&amp;"")</f>
        <v/>
      </c>
      <c r="D101" s="10"/>
      <c r="E101" s="10" t="str">
        <f ca="1">INDIRECT("申请表!D101")&amp;""</f>
        <v/>
      </c>
      <c r="F101" s="11" t="str">
        <f ca="1">INDIRECT("申请表!E101")&amp;""</f>
        <v/>
      </c>
      <c r="G101" s="11" t="str">
        <f ca="1">IF(OR(INDIRECT("申请表!F101")=申请表!F8,INDIRECT("申请表!F101")=申请表!F12),"",INDIRECT("申请表!F101")&amp;"")</f>
        <v/>
      </c>
      <c r="H101" s="10" t="str">
        <f ca="1">IF(INDIRECT("申请表!K101")=申请表!K12,"",INDIRECT("申请表!K101")&amp;"")</f>
        <v/>
      </c>
      <c r="I101" s="10" t="str">
        <f ca="1">INDIRECT("申请表!J101")&amp;""</f>
        <v/>
      </c>
      <c r="J101" s="10" t="str">
        <f ca="1">INDIRECT("申请表!l101")&amp;""</f>
        <v/>
      </c>
    </row>
    <row r="102" spans="1:10" x14ac:dyDescent="0.25">
      <c r="A102" s="1" t="str">
        <f ca="1">IF(ISNUMBER(INDIRECT("申请表!A102")),INDIRECT("申请表!A102")&amp;"","")</f>
        <v/>
      </c>
      <c r="B102" s="9" t="str">
        <f ca="1">INDIRECT("申请表!B102")&amp;""</f>
        <v/>
      </c>
      <c r="C102" s="10" t="str">
        <f ca="1">IF(INDIRECT("申请表!C102")=申请表!C12,"",INDIRECT("申请表!C102")&amp;"")</f>
        <v/>
      </c>
      <c r="D102" s="10"/>
      <c r="E102" s="10" t="str">
        <f ca="1">INDIRECT("申请表!D102")&amp;""</f>
        <v/>
      </c>
      <c r="F102" s="11" t="str">
        <f ca="1">INDIRECT("申请表!E102")&amp;""</f>
        <v/>
      </c>
      <c r="G102" s="11" t="str">
        <f ca="1">IF(OR(INDIRECT("申请表!F102")=申请表!F8,INDIRECT("申请表!F102")=申请表!F12),"",INDIRECT("申请表!F102")&amp;"")</f>
        <v/>
      </c>
      <c r="H102" s="10" t="str">
        <f ca="1">IF(INDIRECT("申请表!K102")=申请表!K12,"",INDIRECT("申请表!K102")&amp;"")</f>
        <v/>
      </c>
      <c r="I102" s="10" t="str">
        <f ca="1">INDIRECT("申请表!J102")&amp;""</f>
        <v/>
      </c>
      <c r="J102" s="10" t="str">
        <f ca="1">INDIRECT("申请表!l102")&amp;""</f>
        <v/>
      </c>
    </row>
    <row r="103" spans="1:10" x14ac:dyDescent="0.25">
      <c r="A103" s="1" t="str">
        <f ca="1">IF(ISNUMBER(INDIRECT("申请表!A103")),INDIRECT("申请表!A103")&amp;"","")</f>
        <v/>
      </c>
      <c r="B103" s="9" t="str">
        <f ca="1">INDIRECT("申请表!B103")&amp;""</f>
        <v/>
      </c>
      <c r="C103" s="10" t="str">
        <f ca="1">IF(INDIRECT("申请表!C103")=申请表!C12,"",INDIRECT("申请表!C103")&amp;"")</f>
        <v/>
      </c>
      <c r="D103" s="10"/>
      <c r="E103" s="10" t="str">
        <f ca="1">INDIRECT("申请表!D103")&amp;""</f>
        <v/>
      </c>
      <c r="F103" s="11" t="str">
        <f ca="1">INDIRECT("申请表!E103")&amp;""</f>
        <v/>
      </c>
      <c r="G103" s="11" t="str">
        <f ca="1">IF(OR(INDIRECT("申请表!F103")=申请表!F8,INDIRECT("申请表!F103")=申请表!F12),"",INDIRECT("申请表!F103")&amp;"")</f>
        <v/>
      </c>
      <c r="H103" s="10" t="str">
        <f ca="1">IF(INDIRECT("申请表!K103")=申请表!K12,"",INDIRECT("申请表!K103")&amp;"")</f>
        <v/>
      </c>
      <c r="I103" s="10" t="str">
        <f ca="1">INDIRECT("申请表!J103")&amp;""</f>
        <v/>
      </c>
      <c r="J103" s="10" t="str">
        <f ca="1">INDIRECT("申请表!l103")&amp;""</f>
        <v/>
      </c>
    </row>
    <row r="104" spans="1:10" x14ac:dyDescent="0.25">
      <c r="A104" s="1" t="str">
        <f ca="1">IF(ISNUMBER(INDIRECT("申请表!A104")),INDIRECT("申请表!A104")&amp;"","")</f>
        <v/>
      </c>
      <c r="B104" s="9" t="str">
        <f ca="1">INDIRECT("申请表!B104")&amp;""</f>
        <v/>
      </c>
      <c r="C104" s="10" t="str">
        <f ca="1">IF(INDIRECT("申请表!C104")=申请表!C12,"",INDIRECT("申请表!C104")&amp;"")</f>
        <v/>
      </c>
      <c r="D104" s="10"/>
      <c r="E104" s="10" t="str">
        <f ca="1">INDIRECT("申请表!D104")&amp;""</f>
        <v/>
      </c>
      <c r="F104" s="11" t="str">
        <f ca="1">INDIRECT("申请表!E104")&amp;""</f>
        <v/>
      </c>
      <c r="G104" s="11" t="str">
        <f ca="1">IF(OR(INDIRECT("申请表!F104")=申请表!F8,INDIRECT("申请表!F104")=申请表!F12),"",INDIRECT("申请表!F104")&amp;"")</f>
        <v/>
      </c>
      <c r="H104" s="10" t="str">
        <f ca="1">IF(INDIRECT("申请表!K104")=申请表!K12,"",INDIRECT("申请表!K104")&amp;"")</f>
        <v/>
      </c>
      <c r="I104" s="10" t="str">
        <f ca="1">INDIRECT("申请表!J104")&amp;""</f>
        <v/>
      </c>
      <c r="J104" s="10" t="str">
        <f ca="1">INDIRECT("申请表!l104")&amp;""</f>
        <v/>
      </c>
    </row>
    <row r="105" spans="1:10" x14ac:dyDescent="0.25">
      <c r="A105" s="1" t="str">
        <f ca="1">IF(ISNUMBER(INDIRECT("申请表!A105")),INDIRECT("申请表!A105")&amp;"","")</f>
        <v/>
      </c>
      <c r="B105" s="9" t="str">
        <f ca="1">INDIRECT("申请表!B105")&amp;""</f>
        <v/>
      </c>
      <c r="C105" s="10" t="str">
        <f ca="1">IF(INDIRECT("申请表!C105")=申请表!C12,"",INDIRECT("申请表!C105")&amp;"")</f>
        <v/>
      </c>
      <c r="D105" s="10"/>
      <c r="E105" s="10" t="str">
        <f ca="1">INDIRECT("申请表!D105")&amp;""</f>
        <v/>
      </c>
      <c r="F105" s="11" t="str">
        <f ca="1">INDIRECT("申请表!E105")&amp;""</f>
        <v/>
      </c>
      <c r="G105" s="11" t="str">
        <f ca="1">IF(OR(INDIRECT("申请表!F105")=申请表!F8,INDIRECT("申请表!F105")=申请表!F12),"",INDIRECT("申请表!F105")&amp;"")</f>
        <v/>
      </c>
      <c r="H105" s="10" t="str">
        <f ca="1">IF(INDIRECT("申请表!K105")=申请表!K12,"",INDIRECT("申请表!K105")&amp;"")</f>
        <v/>
      </c>
      <c r="I105" s="10" t="str">
        <f ca="1">INDIRECT("申请表!J105")&amp;""</f>
        <v/>
      </c>
      <c r="J105" s="10" t="str">
        <f ca="1">INDIRECT("申请表!l105")&amp;""</f>
        <v/>
      </c>
    </row>
    <row r="106" spans="1:10" x14ac:dyDescent="0.25">
      <c r="A106" s="1" t="str">
        <f ca="1">IF(ISNUMBER(INDIRECT("申请表!A106")),INDIRECT("申请表!A106")&amp;"","")</f>
        <v/>
      </c>
      <c r="B106" s="9" t="str">
        <f ca="1">INDIRECT("申请表!B106")&amp;""</f>
        <v/>
      </c>
      <c r="C106" s="10" t="str">
        <f ca="1">IF(INDIRECT("申请表!C106")=申请表!C12,"",INDIRECT("申请表!C106")&amp;"")</f>
        <v/>
      </c>
      <c r="D106" s="10"/>
      <c r="E106" s="10" t="str">
        <f ca="1">INDIRECT("申请表!D106")&amp;""</f>
        <v/>
      </c>
      <c r="F106" s="11" t="str">
        <f ca="1">INDIRECT("申请表!E106")&amp;""</f>
        <v/>
      </c>
      <c r="G106" s="11" t="str">
        <f ca="1">IF(OR(INDIRECT("申请表!F106")=申请表!F8,INDIRECT("申请表!F106")=申请表!F12),"",INDIRECT("申请表!F106")&amp;"")</f>
        <v/>
      </c>
      <c r="H106" s="10" t="str">
        <f ca="1">IF(INDIRECT("申请表!K106")=申请表!K12,"",INDIRECT("申请表!K106")&amp;"")</f>
        <v/>
      </c>
      <c r="I106" s="10" t="str">
        <f ca="1">INDIRECT("申请表!J106")&amp;""</f>
        <v/>
      </c>
      <c r="J106" s="10" t="str">
        <f ca="1">INDIRECT("申请表!l106")&amp;""</f>
        <v/>
      </c>
    </row>
    <row r="107" spans="1:10" x14ac:dyDescent="0.25">
      <c r="A107" s="1" t="str">
        <f ca="1">IF(ISNUMBER(INDIRECT("申请表!A107")),INDIRECT("申请表!A107")&amp;"","")</f>
        <v/>
      </c>
      <c r="B107" s="9" t="str">
        <f ca="1">INDIRECT("申请表!B107")&amp;""</f>
        <v/>
      </c>
      <c r="C107" s="10" t="str">
        <f ca="1">IF(INDIRECT("申请表!C107")=申请表!C12,"",INDIRECT("申请表!C107")&amp;"")</f>
        <v/>
      </c>
      <c r="D107" s="10"/>
      <c r="E107" s="10" t="str">
        <f ca="1">INDIRECT("申请表!D107")&amp;""</f>
        <v/>
      </c>
      <c r="F107" s="11" t="str">
        <f ca="1">INDIRECT("申请表!E107")&amp;""</f>
        <v/>
      </c>
      <c r="G107" s="11" t="str">
        <f ca="1">IF(OR(INDIRECT("申请表!F107")=申请表!F8,INDIRECT("申请表!F107")=申请表!F12),"",INDIRECT("申请表!F107")&amp;"")</f>
        <v/>
      </c>
      <c r="H107" s="10" t="str">
        <f ca="1">IF(INDIRECT("申请表!K107")=申请表!K12,"",INDIRECT("申请表!K107")&amp;"")</f>
        <v/>
      </c>
      <c r="I107" s="10" t="str">
        <f ca="1">INDIRECT("申请表!J107")&amp;""</f>
        <v/>
      </c>
      <c r="J107" s="10" t="str">
        <f ca="1">INDIRECT("申请表!l107")&amp;""</f>
        <v/>
      </c>
    </row>
    <row r="108" spans="1:10" x14ac:dyDescent="0.25">
      <c r="A108" s="1" t="str">
        <f ca="1">IF(ISNUMBER(INDIRECT("申请表!A108")),INDIRECT("申请表!A108")&amp;"","")</f>
        <v/>
      </c>
      <c r="B108" s="9" t="str">
        <f ca="1">INDIRECT("申请表!B108")&amp;""</f>
        <v/>
      </c>
      <c r="C108" s="10" t="str">
        <f ca="1">IF(INDIRECT("申请表!C108")=申请表!C12,"",INDIRECT("申请表!C108")&amp;"")</f>
        <v/>
      </c>
      <c r="D108" s="10"/>
      <c r="E108" s="10" t="str">
        <f ca="1">INDIRECT("申请表!D108")&amp;""</f>
        <v/>
      </c>
      <c r="F108" s="11" t="str">
        <f ca="1">INDIRECT("申请表!E108")&amp;""</f>
        <v/>
      </c>
      <c r="G108" s="11" t="str">
        <f ca="1">IF(OR(INDIRECT("申请表!F108")=申请表!F8,INDIRECT("申请表!F108")=申请表!F12),"",INDIRECT("申请表!F108")&amp;"")</f>
        <v/>
      </c>
      <c r="H108" s="10" t="str">
        <f ca="1">IF(INDIRECT("申请表!K108")=申请表!K12,"",INDIRECT("申请表!K108")&amp;"")</f>
        <v/>
      </c>
      <c r="I108" s="10" t="str">
        <f ca="1">INDIRECT("申请表!J108")&amp;""</f>
        <v/>
      </c>
      <c r="J108" s="10" t="str">
        <f ca="1">INDIRECT("申请表!l108")&amp;""</f>
        <v/>
      </c>
    </row>
    <row r="109" spans="1:10" x14ac:dyDescent="0.25">
      <c r="A109" s="1" t="str">
        <f ca="1">IF(ISNUMBER(INDIRECT("申请表!A109")),INDIRECT("申请表!A109")&amp;"","")</f>
        <v/>
      </c>
      <c r="B109" s="9" t="str">
        <f ca="1">INDIRECT("申请表!B109")&amp;""</f>
        <v/>
      </c>
      <c r="C109" s="10" t="str">
        <f ca="1">IF(INDIRECT("申请表!C109")=申请表!C12,"",INDIRECT("申请表!C109")&amp;"")</f>
        <v/>
      </c>
      <c r="D109" s="10"/>
      <c r="E109" s="10" t="str">
        <f ca="1">INDIRECT("申请表!D109")&amp;""</f>
        <v/>
      </c>
      <c r="F109" s="11" t="str">
        <f ca="1">INDIRECT("申请表!E109")&amp;""</f>
        <v/>
      </c>
      <c r="G109" s="11" t="str">
        <f ca="1">IF(OR(INDIRECT("申请表!F109")=申请表!F8,INDIRECT("申请表!F109")=申请表!F12),"",INDIRECT("申请表!F109")&amp;"")</f>
        <v/>
      </c>
      <c r="H109" s="10" t="str">
        <f ca="1">IF(INDIRECT("申请表!K109")=申请表!K12,"",INDIRECT("申请表!K109")&amp;"")</f>
        <v/>
      </c>
      <c r="I109" s="10" t="str">
        <f ca="1">INDIRECT("申请表!J109")&amp;""</f>
        <v/>
      </c>
      <c r="J109" s="10" t="str">
        <f ca="1">INDIRECT("申请表!l109")&amp;""</f>
        <v/>
      </c>
    </row>
    <row r="110" spans="1:10" x14ac:dyDescent="0.25">
      <c r="A110" s="1" t="str">
        <f ca="1">IF(ISNUMBER(INDIRECT("申请表!A110")),INDIRECT("申请表!A110")&amp;"","")</f>
        <v/>
      </c>
      <c r="B110" s="9" t="str">
        <f ca="1">INDIRECT("申请表!B110")&amp;""</f>
        <v/>
      </c>
      <c r="C110" s="10" t="str">
        <f ca="1">IF(INDIRECT("申请表!C110")=申请表!C12,"",INDIRECT("申请表!C110")&amp;"")</f>
        <v/>
      </c>
      <c r="D110" s="10"/>
      <c r="E110" s="10" t="str">
        <f ca="1">INDIRECT("申请表!D110")&amp;""</f>
        <v/>
      </c>
      <c r="F110" s="11" t="str">
        <f ca="1">INDIRECT("申请表!E110")&amp;""</f>
        <v/>
      </c>
      <c r="G110" s="11" t="str">
        <f ca="1">IF(OR(INDIRECT("申请表!F110")=申请表!F8,INDIRECT("申请表!F110")=申请表!F12),"",INDIRECT("申请表!F110")&amp;"")</f>
        <v/>
      </c>
      <c r="H110" s="10" t="str">
        <f ca="1">IF(INDIRECT("申请表!K110")=申请表!K12,"",INDIRECT("申请表!K110")&amp;"")</f>
        <v/>
      </c>
      <c r="I110" s="10" t="str">
        <f ca="1">INDIRECT("申请表!J110")&amp;""</f>
        <v/>
      </c>
      <c r="J110" s="10" t="str">
        <f ca="1">INDIRECT("申请表!l110")&amp;""</f>
        <v/>
      </c>
    </row>
    <row r="111" spans="1:10" x14ac:dyDescent="0.25">
      <c r="A111" s="1" t="str">
        <f ca="1">IF(ISNUMBER(INDIRECT("申请表!A111")),INDIRECT("申请表!A111")&amp;"","")</f>
        <v/>
      </c>
      <c r="B111" s="9" t="str">
        <f ca="1">INDIRECT("申请表!B111")&amp;""</f>
        <v/>
      </c>
      <c r="C111" s="10" t="str">
        <f ca="1">IF(INDIRECT("申请表!C111")=申请表!C12,"",INDIRECT("申请表!C111")&amp;"")</f>
        <v/>
      </c>
      <c r="D111" s="10"/>
      <c r="E111" s="10" t="str">
        <f ca="1">INDIRECT("申请表!D111")&amp;""</f>
        <v/>
      </c>
      <c r="F111" s="11" t="str">
        <f ca="1">INDIRECT("申请表!E111")&amp;""</f>
        <v/>
      </c>
      <c r="G111" s="11" t="str">
        <f ca="1">IF(OR(INDIRECT("申请表!F111")=申请表!F8,INDIRECT("申请表!F111")=申请表!F12),"",INDIRECT("申请表!F111")&amp;"")</f>
        <v/>
      </c>
      <c r="H111" s="10" t="str">
        <f ca="1">IF(INDIRECT("申请表!K111")=申请表!K12,"",INDIRECT("申请表!K111")&amp;"")</f>
        <v/>
      </c>
      <c r="I111" s="10" t="str">
        <f ca="1">INDIRECT("申请表!J111")&amp;""</f>
        <v/>
      </c>
      <c r="J111" s="10" t="str">
        <f ca="1">INDIRECT("申请表!l111")&amp;""</f>
        <v/>
      </c>
    </row>
    <row r="112" spans="1:10" x14ac:dyDescent="0.25">
      <c r="A112" s="1" t="str">
        <f ca="1">IF(ISNUMBER(INDIRECT("申请表!A112")),INDIRECT("申请表!A112")&amp;"","")</f>
        <v/>
      </c>
      <c r="B112" s="9" t="str">
        <f ca="1">INDIRECT("申请表!B112")&amp;""</f>
        <v/>
      </c>
      <c r="C112" s="10" t="str">
        <f ca="1">IF(INDIRECT("申请表!C112")=申请表!C12,"",INDIRECT("申请表!C112")&amp;"")</f>
        <v/>
      </c>
      <c r="D112" s="10"/>
      <c r="E112" s="10" t="str">
        <f ca="1">INDIRECT("申请表!D112")&amp;""</f>
        <v/>
      </c>
      <c r="F112" s="11" t="str">
        <f ca="1">INDIRECT("申请表!E112")&amp;""</f>
        <v/>
      </c>
      <c r="G112" s="11" t="str">
        <f ca="1">IF(OR(INDIRECT("申请表!F112")=申请表!F8,INDIRECT("申请表!F112")=申请表!F12),"",INDIRECT("申请表!F112")&amp;"")</f>
        <v/>
      </c>
      <c r="H112" s="10" t="str">
        <f ca="1">IF(INDIRECT("申请表!K112")=申请表!K12,"",INDIRECT("申请表!K112")&amp;"")</f>
        <v/>
      </c>
      <c r="I112" s="10" t="str">
        <f ca="1">INDIRECT("申请表!J112")&amp;""</f>
        <v/>
      </c>
      <c r="J112" s="10" t="str">
        <f ca="1">INDIRECT("申请表!l112")&amp;""</f>
        <v/>
      </c>
    </row>
    <row r="113" spans="1:10" x14ac:dyDescent="0.25">
      <c r="A113" s="1" t="str">
        <f ca="1">IF(ISNUMBER(INDIRECT("申请表!A113")),INDIRECT("申请表!A113")&amp;"","")</f>
        <v/>
      </c>
      <c r="B113" s="9" t="str">
        <f ca="1">INDIRECT("申请表!B113")&amp;""</f>
        <v/>
      </c>
      <c r="C113" s="10" t="str">
        <f ca="1">IF(INDIRECT("申请表!C113")=申请表!C12,"",INDIRECT("申请表!C113")&amp;"")</f>
        <v/>
      </c>
      <c r="D113" s="10"/>
      <c r="E113" s="10" t="str">
        <f ca="1">INDIRECT("申请表!D113")&amp;""</f>
        <v/>
      </c>
      <c r="F113" s="11" t="str">
        <f ca="1">INDIRECT("申请表!E113")&amp;""</f>
        <v/>
      </c>
      <c r="G113" s="11" t="str">
        <f ca="1">IF(OR(INDIRECT("申请表!F113")=申请表!F8,INDIRECT("申请表!F113")=申请表!F12),"",INDIRECT("申请表!F113")&amp;"")</f>
        <v/>
      </c>
      <c r="H113" s="10" t="str">
        <f ca="1">IF(INDIRECT("申请表!K113")=申请表!K12,"",INDIRECT("申请表!K113")&amp;"")</f>
        <v/>
      </c>
      <c r="I113" s="10" t="str">
        <f ca="1">INDIRECT("申请表!J113")&amp;""</f>
        <v/>
      </c>
      <c r="J113" s="10" t="str">
        <f ca="1">INDIRECT("申请表!l113")&amp;""</f>
        <v/>
      </c>
    </row>
    <row r="114" spans="1:10" x14ac:dyDescent="0.25">
      <c r="A114" s="1" t="str">
        <f ca="1">IF(ISNUMBER(INDIRECT("申请表!A114")),INDIRECT("申请表!A114")&amp;"","")</f>
        <v/>
      </c>
      <c r="B114" s="9" t="str">
        <f ca="1">INDIRECT("申请表!B114")&amp;""</f>
        <v/>
      </c>
      <c r="C114" s="10" t="str">
        <f ca="1">IF(INDIRECT("申请表!C114")=申请表!C12,"",INDIRECT("申请表!C114")&amp;"")</f>
        <v/>
      </c>
      <c r="D114" s="10"/>
      <c r="E114" s="10" t="str">
        <f ca="1">INDIRECT("申请表!D114")&amp;""</f>
        <v/>
      </c>
      <c r="F114" s="11" t="str">
        <f ca="1">INDIRECT("申请表!E114")&amp;""</f>
        <v/>
      </c>
      <c r="G114" s="11" t="str">
        <f ca="1">IF(OR(INDIRECT("申请表!F114")=申请表!F8,INDIRECT("申请表!F114")=申请表!F12),"",INDIRECT("申请表!F114")&amp;"")</f>
        <v/>
      </c>
      <c r="H114" s="10" t="str">
        <f ca="1">IF(INDIRECT("申请表!K114")=申请表!K12,"",INDIRECT("申请表!K114")&amp;"")</f>
        <v/>
      </c>
      <c r="I114" s="10" t="str">
        <f ca="1">INDIRECT("申请表!J114")&amp;""</f>
        <v/>
      </c>
      <c r="J114" s="10" t="str">
        <f ca="1">INDIRECT("申请表!l114")&amp;""</f>
        <v/>
      </c>
    </row>
    <row r="115" spans="1:10" x14ac:dyDescent="0.25">
      <c r="A115" s="1" t="str">
        <f ca="1">IF(ISNUMBER(INDIRECT("申请表!A115")),INDIRECT("申请表!A115")&amp;"","")</f>
        <v/>
      </c>
      <c r="B115" s="9" t="str">
        <f ca="1">INDIRECT("申请表!B115")&amp;""</f>
        <v/>
      </c>
      <c r="C115" s="10" t="str">
        <f ca="1">IF(INDIRECT("申请表!C115")=申请表!C12,"",INDIRECT("申请表!C115")&amp;"")</f>
        <v/>
      </c>
      <c r="D115" s="10"/>
      <c r="E115" s="10" t="str">
        <f ca="1">INDIRECT("申请表!D115")&amp;""</f>
        <v/>
      </c>
      <c r="F115" s="11" t="str">
        <f ca="1">INDIRECT("申请表!E115")&amp;""</f>
        <v/>
      </c>
      <c r="G115" s="11" t="str">
        <f ca="1">IF(OR(INDIRECT("申请表!F115")=申请表!F8,INDIRECT("申请表!F115")=申请表!F12),"",INDIRECT("申请表!F115")&amp;"")</f>
        <v/>
      </c>
      <c r="H115" s="10" t="str">
        <f ca="1">IF(INDIRECT("申请表!K115")=申请表!K12,"",INDIRECT("申请表!K115")&amp;"")</f>
        <v/>
      </c>
      <c r="I115" s="10" t="str">
        <f ca="1">INDIRECT("申请表!J115")&amp;""</f>
        <v/>
      </c>
      <c r="J115" s="10" t="str">
        <f ca="1">INDIRECT("申请表!l115")&amp;""</f>
        <v/>
      </c>
    </row>
    <row r="116" spans="1:10" x14ac:dyDescent="0.25">
      <c r="A116" s="1" t="str">
        <f ca="1">IF(ISNUMBER(INDIRECT("申请表!A116")),INDIRECT("申请表!A116")&amp;"","")</f>
        <v/>
      </c>
      <c r="B116" s="9" t="str">
        <f ca="1">INDIRECT("申请表!B116")&amp;""</f>
        <v/>
      </c>
      <c r="C116" s="10" t="str">
        <f ca="1">IF(INDIRECT("申请表!C116")=申请表!C12,"",INDIRECT("申请表!C116")&amp;"")</f>
        <v/>
      </c>
      <c r="D116" s="10"/>
      <c r="E116" s="10" t="str">
        <f ca="1">INDIRECT("申请表!D116")&amp;""</f>
        <v/>
      </c>
      <c r="F116" s="11" t="str">
        <f ca="1">INDIRECT("申请表!E116")&amp;""</f>
        <v/>
      </c>
      <c r="G116" s="11" t="str">
        <f ca="1">IF(OR(INDIRECT("申请表!F116")=申请表!F8,INDIRECT("申请表!F116")=申请表!F12),"",INDIRECT("申请表!F116")&amp;"")</f>
        <v/>
      </c>
      <c r="H116" s="10" t="str">
        <f ca="1">IF(INDIRECT("申请表!K116")=申请表!K12,"",INDIRECT("申请表!K116")&amp;"")</f>
        <v/>
      </c>
      <c r="I116" s="10" t="str">
        <f ca="1">INDIRECT("申请表!J116")&amp;""</f>
        <v/>
      </c>
      <c r="J116" s="10" t="str">
        <f ca="1">INDIRECT("申请表!l116")&amp;""</f>
        <v/>
      </c>
    </row>
    <row r="117" spans="1:10" x14ac:dyDescent="0.25">
      <c r="A117" s="1" t="str">
        <f ca="1">IF(ISNUMBER(INDIRECT("申请表!A117")),INDIRECT("申请表!A117")&amp;"","")</f>
        <v/>
      </c>
      <c r="B117" s="9" t="str">
        <f ca="1">INDIRECT("申请表!B117")&amp;""</f>
        <v/>
      </c>
      <c r="C117" s="10" t="str">
        <f ca="1">IF(INDIRECT("申请表!C117")=申请表!C12,"",INDIRECT("申请表!C117")&amp;"")</f>
        <v/>
      </c>
      <c r="D117" s="10"/>
      <c r="E117" s="10" t="str">
        <f ca="1">INDIRECT("申请表!D117")&amp;""</f>
        <v/>
      </c>
      <c r="F117" s="11" t="str">
        <f ca="1">INDIRECT("申请表!E117")&amp;""</f>
        <v/>
      </c>
      <c r="G117" s="11" t="str">
        <f ca="1">IF(OR(INDIRECT("申请表!F117")=申请表!F8,INDIRECT("申请表!F117")=申请表!F12),"",INDIRECT("申请表!F117")&amp;"")</f>
        <v/>
      </c>
      <c r="H117" s="10" t="str">
        <f ca="1">IF(INDIRECT("申请表!K117")=申请表!K12,"",INDIRECT("申请表!K117")&amp;"")</f>
        <v/>
      </c>
      <c r="I117" s="10" t="str">
        <f ca="1">INDIRECT("申请表!J117")&amp;""</f>
        <v/>
      </c>
      <c r="J117" s="10" t="str">
        <f ca="1">INDIRECT("申请表!l117")&amp;""</f>
        <v/>
      </c>
    </row>
    <row r="118" spans="1:10" x14ac:dyDescent="0.25">
      <c r="A118" s="1" t="str">
        <f ca="1">IF(ISNUMBER(INDIRECT("申请表!A118")),INDIRECT("申请表!A118")&amp;"","")</f>
        <v/>
      </c>
      <c r="B118" s="9" t="str">
        <f ca="1">INDIRECT("申请表!B118")&amp;""</f>
        <v/>
      </c>
      <c r="C118" s="10" t="str">
        <f ca="1">IF(INDIRECT("申请表!C118")=申请表!C12,"",INDIRECT("申请表!C118")&amp;"")</f>
        <v/>
      </c>
      <c r="D118" s="10"/>
      <c r="E118" s="10" t="str">
        <f ca="1">INDIRECT("申请表!D118")&amp;""</f>
        <v/>
      </c>
      <c r="F118" s="11" t="str">
        <f ca="1">INDIRECT("申请表!E118")&amp;""</f>
        <v/>
      </c>
      <c r="G118" s="11" t="str">
        <f ca="1">IF(OR(INDIRECT("申请表!F118")=申请表!F8,INDIRECT("申请表!F118")=申请表!F12),"",INDIRECT("申请表!F118")&amp;"")</f>
        <v/>
      </c>
      <c r="H118" s="10" t="str">
        <f ca="1">IF(INDIRECT("申请表!K118")=申请表!K12,"",INDIRECT("申请表!K118")&amp;"")</f>
        <v/>
      </c>
      <c r="I118" s="10" t="str">
        <f ca="1">INDIRECT("申请表!J118")&amp;""</f>
        <v/>
      </c>
      <c r="J118" s="10" t="str">
        <f ca="1">INDIRECT("申请表!l118")&amp;""</f>
        <v/>
      </c>
    </row>
    <row r="119" spans="1:10" x14ac:dyDescent="0.25">
      <c r="A119" s="1" t="str">
        <f ca="1">IF(ISNUMBER(INDIRECT("申请表!A119")),INDIRECT("申请表!A119")&amp;"","")</f>
        <v/>
      </c>
      <c r="B119" s="9" t="str">
        <f ca="1">INDIRECT("申请表!B119")&amp;""</f>
        <v/>
      </c>
      <c r="C119" s="10" t="str">
        <f ca="1">IF(INDIRECT("申请表!C119")=申请表!C12,"",INDIRECT("申请表!C119")&amp;"")</f>
        <v/>
      </c>
      <c r="D119" s="10"/>
      <c r="E119" s="10" t="str">
        <f ca="1">INDIRECT("申请表!D119")&amp;""</f>
        <v/>
      </c>
      <c r="F119" s="11" t="str">
        <f ca="1">INDIRECT("申请表!E119")&amp;""</f>
        <v/>
      </c>
      <c r="G119" s="11" t="str">
        <f ca="1">IF(OR(INDIRECT("申请表!F119")=申请表!F8,INDIRECT("申请表!F119")=申请表!F12),"",INDIRECT("申请表!F119")&amp;"")</f>
        <v/>
      </c>
      <c r="H119" s="10" t="str">
        <f ca="1">IF(INDIRECT("申请表!K119")=申请表!K12,"",INDIRECT("申请表!K119")&amp;"")</f>
        <v/>
      </c>
      <c r="I119" s="10" t="str">
        <f ca="1">INDIRECT("申请表!J119")&amp;""</f>
        <v/>
      </c>
      <c r="J119" s="10" t="str">
        <f ca="1">INDIRECT("申请表!l119")&amp;""</f>
        <v/>
      </c>
    </row>
    <row r="120" spans="1:10" x14ac:dyDescent="0.25">
      <c r="A120" s="1" t="str">
        <f ca="1">IF(ISNUMBER(INDIRECT("申请表!A120")),INDIRECT("申请表!A120")&amp;"","")</f>
        <v/>
      </c>
      <c r="B120" s="9" t="str">
        <f ca="1">INDIRECT("申请表!B120")&amp;""</f>
        <v/>
      </c>
      <c r="C120" s="10" t="str">
        <f ca="1">IF(INDIRECT("申请表!C120")=申请表!C12,"",INDIRECT("申请表!C120")&amp;"")</f>
        <v/>
      </c>
      <c r="D120" s="10"/>
      <c r="E120" s="10" t="str">
        <f ca="1">INDIRECT("申请表!D120")&amp;""</f>
        <v/>
      </c>
      <c r="F120" s="11" t="str">
        <f ca="1">INDIRECT("申请表!E120")&amp;""</f>
        <v/>
      </c>
      <c r="G120" s="11" t="str">
        <f ca="1">IF(OR(INDIRECT("申请表!F120")=申请表!F8,INDIRECT("申请表!F120")=申请表!F12),"",INDIRECT("申请表!F120")&amp;"")</f>
        <v/>
      </c>
      <c r="H120" s="10" t="str">
        <f ca="1">IF(INDIRECT("申请表!K120")=申请表!K12,"",INDIRECT("申请表!K120")&amp;"")</f>
        <v/>
      </c>
      <c r="I120" s="10" t="str">
        <f ca="1">INDIRECT("申请表!J120")&amp;""</f>
        <v/>
      </c>
      <c r="J120" s="10" t="str">
        <f ca="1">INDIRECT("申请表!l120")&amp;""</f>
        <v/>
      </c>
    </row>
    <row r="121" spans="1:10" x14ac:dyDescent="0.25">
      <c r="A121" s="1" t="str">
        <f ca="1">IF(ISNUMBER(INDIRECT("申请表!A121")),INDIRECT("申请表!A121")&amp;"","")</f>
        <v/>
      </c>
      <c r="B121" s="9" t="str">
        <f ca="1">INDIRECT("申请表!B121")&amp;""</f>
        <v/>
      </c>
      <c r="C121" s="10" t="str">
        <f ca="1">IF(INDIRECT("申请表!C121")=申请表!C12,"",INDIRECT("申请表!C121")&amp;"")</f>
        <v/>
      </c>
      <c r="D121" s="10"/>
      <c r="E121" s="10" t="str">
        <f ca="1">INDIRECT("申请表!D121")&amp;""</f>
        <v/>
      </c>
      <c r="F121" s="11" t="str">
        <f ca="1">INDIRECT("申请表!E121")&amp;""</f>
        <v/>
      </c>
      <c r="G121" s="11" t="str">
        <f ca="1">IF(OR(INDIRECT("申请表!F121")=申请表!F8,INDIRECT("申请表!F121")=申请表!F12),"",INDIRECT("申请表!F121")&amp;"")</f>
        <v/>
      </c>
      <c r="H121" s="10" t="str">
        <f ca="1">IF(INDIRECT("申请表!K121")=申请表!K12,"",INDIRECT("申请表!K121")&amp;"")</f>
        <v/>
      </c>
      <c r="I121" s="10" t="str">
        <f ca="1">INDIRECT("申请表!J121")&amp;""</f>
        <v/>
      </c>
      <c r="J121" s="10" t="str">
        <f ca="1">INDIRECT("申请表!l121")&amp;""</f>
        <v/>
      </c>
    </row>
    <row r="122" spans="1:10" x14ac:dyDescent="0.25">
      <c r="A122" s="1" t="str">
        <f ca="1">IF(ISNUMBER(INDIRECT("申请表!A122")),INDIRECT("申请表!A122")&amp;"","")</f>
        <v/>
      </c>
      <c r="B122" s="9" t="str">
        <f ca="1">INDIRECT("申请表!B122")&amp;""</f>
        <v/>
      </c>
      <c r="C122" s="10" t="str">
        <f ca="1">IF(INDIRECT("申请表!C122")=申请表!C12,"",INDIRECT("申请表!C122")&amp;"")</f>
        <v/>
      </c>
      <c r="D122" s="10"/>
      <c r="E122" s="10" t="str">
        <f ca="1">INDIRECT("申请表!D122")&amp;""</f>
        <v/>
      </c>
      <c r="F122" s="11" t="str">
        <f ca="1">INDIRECT("申请表!E122")&amp;""</f>
        <v/>
      </c>
      <c r="G122" s="11" t="str">
        <f ca="1">IF(OR(INDIRECT("申请表!F122")=申请表!F8,INDIRECT("申请表!F122")=申请表!F12),"",INDIRECT("申请表!F122")&amp;"")</f>
        <v/>
      </c>
      <c r="H122" s="10" t="str">
        <f ca="1">IF(INDIRECT("申请表!K122")=申请表!K12,"",INDIRECT("申请表!K122")&amp;"")</f>
        <v/>
      </c>
      <c r="I122" s="10" t="str">
        <f ca="1">INDIRECT("申请表!J122")&amp;""</f>
        <v/>
      </c>
      <c r="J122" s="10" t="str">
        <f ca="1">INDIRECT("申请表!l122")&amp;""</f>
        <v/>
      </c>
    </row>
    <row r="123" spans="1:10" x14ac:dyDescent="0.25">
      <c r="A123" s="1" t="str">
        <f ca="1">IF(ISNUMBER(INDIRECT("申请表!A123")),INDIRECT("申请表!A123")&amp;"","")</f>
        <v/>
      </c>
      <c r="B123" s="9" t="str">
        <f ca="1">INDIRECT("申请表!B123")&amp;""</f>
        <v/>
      </c>
      <c r="C123" s="10" t="str">
        <f ca="1">IF(INDIRECT("申请表!C123")=申请表!C12,"",INDIRECT("申请表!C123")&amp;"")</f>
        <v/>
      </c>
      <c r="D123" s="10"/>
      <c r="E123" s="10" t="str">
        <f ca="1">INDIRECT("申请表!D123")&amp;""</f>
        <v/>
      </c>
      <c r="F123" s="11" t="str">
        <f ca="1">INDIRECT("申请表!E123")&amp;""</f>
        <v/>
      </c>
      <c r="G123" s="11" t="str">
        <f ca="1">IF(OR(INDIRECT("申请表!F123")=申请表!F8,INDIRECT("申请表!F123")=申请表!F12),"",INDIRECT("申请表!F123")&amp;"")</f>
        <v/>
      </c>
      <c r="H123" s="10" t="str">
        <f ca="1">IF(INDIRECT("申请表!K123")=申请表!K12,"",INDIRECT("申请表!K123")&amp;"")</f>
        <v/>
      </c>
      <c r="I123" s="10" t="str">
        <f ca="1">INDIRECT("申请表!J123")&amp;""</f>
        <v/>
      </c>
      <c r="J123" s="10" t="str">
        <f ca="1">INDIRECT("申请表!l123")&amp;""</f>
        <v/>
      </c>
    </row>
    <row r="124" spans="1:10" x14ac:dyDescent="0.25">
      <c r="A124" s="1" t="str">
        <f ca="1">IF(ISNUMBER(INDIRECT("申请表!A124")),INDIRECT("申请表!A124")&amp;"","")</f>
        <v/>
      </c>
      <c r="B124" s="9" t="str">
        <f ca="1">INDIRECT("申请表!B124")&amp;""</f>
        <v/>
      </c>
      <c r="C124" s="10" t="str">
        <f ca="1">IF(INDIRECT("申请表!C124")=申请表!C12,"",INDIRECT("申请表!C124")&amp;"")</f>
        <v/>
      </c>
      <c r="D124" s="10"/>
      <c r="E124" s="10" t="str">
        <f ca="1">INDIRECT("申请表!D124")&amp;""</f>
        <v/>
      </c>
      <c r="F124" s="11" t="str">
        <f ca="1">INDIRECT("申请表!E124")&amp;""</f>
        <v/>
      </c>
      <c r="G124" s="11" t="str">
        <f ca="1">IF(OR(INDIRECT("申请表!F124")=申请表!F8,INDIRECT("申请表!F124")=申请表!F12),"",INDIRECT("申请表!F124")&amp;"")</f>
        <v/>
      </c>
      <c r="H124" s="10" t="str">
        <f ca="1">IF(INDIRECT("申请表!K124")=申请表!K12,"",INDIRECT("申请表!K124")&amp;"")</f>
        <v/>
      </c>
      <c r="I124" s="10" t="str">
        <f ca="1">INDIRECT("申请表!J124")&amp;""</f>
        <v/>
      </c>
      <c r="J124" s="10" t="str">
        <f ca="1">INDIRECT("申请表!l124")&amp;""</f>
        <v/>
      </c>
    </row>
    <row r="125" spans="1:10" x14ac:dyDescent="0.25">
      <c r="A125" s="1" t="str">
        <f ca="1">IF(ISNUMBER(INDIRECT("申请表!A125")),INDIRECT("申请表!A125")&amp;"","")</f>
        <v/>
      </c>
      <c r="B125" s="9" t="str">
        <f ca="1">INDIRECT("申请表!B125")&amp;""</f>
        <v/>
      </c>
      <c r="C125" s="10" t="str">
        <f ca="1">IF(INDIRECT("申请表!C125")=申请表!C12,"",INDIRECT("申请表!C125")&amp;"")</f>
        <v/>
      </c>
      <c r="D125" s="10"/>
      <c r="E125" s="10" t="str">
        <f ca="1">INDIRECT("申请表!D125")&amp;""</f>
        <v/>
      </c>
      <c r="F125" s="11" t="str">
        <f ca="1">INDIRECT("申请表!E125")&amp;""</f>
        <v/>
      </c>
      <c r="G125" s="11" t="str">
        <f ca="1">IF(OR(INDIRECT("申请表!F125")=申请表!F8,INDIRECT("申请表!F125")=申请表!F12),"",INDIRECT("申请表!F125")&amp;"")</f>
        <v/>
      </c>
      <c r="H125" s="10" t="str">
        <f ca="1">IF(INDIRECT("申请表!K125")=申请表!K12,"",INDIRECT("申请表!K125")&amp;"")</f>
        <v/>
      </c>
      <c r="I125" s="10" t="str">
        <f ca="1">INDIRECT("申请表!J125")&amp;""</f>
        <v/>
      </c>
      <c r="J125" s="10" t="str">
        <f ca="1">INDIRECT("申请表!l125")&amp;""</f>
        <v/>
      </c>
    </row>
    <row r="126" spans="1:10" x14ac:dyDescent="0.25">
      <c r="A126" s="1" t="str">
        <f ca="1">IF(ISNUMBER(INDIRECT("申请表!A126")),INDIRECT("申请表!A126")&amp;"","")</f>
        <v/>
      </c>
      <c r="B126" s="9" t="str">
        <f ca="1">INDIRECT("申请表!B126")&amp;""</f>
        <v/>
      </c>
      <c r="C126" s="10" t="str">
        <f ca="1">IF(INDIRECT("申请表!C126")=申请表!C12,"",INDIRECT("申请表!C126")&amp;"")</f>
        <v/>
      </c>
      <c r="D126" s="10"/>
      <c r="E126" s="10" t="str">
        <f ca="1">INDIRECT("申请表!D126")&amp;""</f>
        <v/>
      </c>
      <c r="F126" s="11" t="str">
        <f ca="1">INDIRECT("申请表!E126")&amp;""</f>
        <v/>
      </c>
      <c r="G126" s="11" t="str">
        <f ca="1">IF(OR(INDIRECT("申请表!F126")=申请表!F8,INDIRECT("申请表!F126")=申请表!F12),"",INDIRECT("申请表!F126")&amp;"")</f>
        <v/>
      </c>
      <c r="H126" s="10" t="str">
        <f ca="1">IF(INDIRECT("申请表!K126")=申请表!K12,"",INDIRECT("申请表!K126")&amp;"")</f>
        <v/>
      </c>
      <c r="I126" s="10" t="str">
        <f ca="1">INDIRECT("申请表!J126")&amp;""</f>
        <v/>
      </c>
      <c r="J126" s="10" t="str">
        <f ca="1">INDIRECT("申请表!l126")&amp;""</f>
        <v/>
      </c>
    </row>
    <row r="127" spans="1:10" x14ac:dyDescent="0.25">
      <c r="A127" s="1" t="str">
        <f ca="1">IF(ISNUMBER(INDIRECT("申请表!A127")),INDIRECT("申请表!A127")&amp;"","")</f>
        <v/>
      </c>
      <c r="B127" s="9" t="str">
        <f ca="1">INDIRECT("申请表!B127")&amp;""</f>
        <v/>
      </c>
      <c r="C127" s="10" t="str">
        <f ca="1">IF(INDIRECT("申请表!C127")=申请表!C12,"",INDIRECT("申请表!C127")&amp;"")</f>
        <v/>
      </c>
      <c r="D127" s="10"/>
      <c r="E127" s="10" t="str">
        <f ca="1">INDIRECT("申请表!D127")&amp;""</f>
        <v/>
      </c>
      <c r="F127" s="11" t="str">
        <f ca="1">INDIRECT("申请表!E127")&amp;""</f>
        <v/>
      </c>
      <c r="G127" s="11" t="str">
        <f ca="1">IF(OR(INDIRECT("申请表!F127")=申请表!F8,INDIRECT("申请表!F127")=申请表!F12),"",INDIRECT("申请表!F127")&amp;"")</f>
        <v/>
      </c>
      <c r="H127" s="10" t="str">
        <f ca="1">IF(INDIRECT("申请表!K127")=申请表!K12,"",INDIRECT("申请表!K127")&amp;"")</f>
        <v/>
      </c>
      <c r="I127" s="10" t="str">
        <f ca="1">INDIRECT("申请表!J127")&amp;""</f>
        <v/>
      </c>
      <c r="J127" s="10" t="str">
        <f ca="1">INDIRECT("申请表!l127")&amp;""</f>
        <v/>
      </c>
    </row>
    <row r="128" spans="1:10" x14ac:dyDescent="0.25">
      <c r="A128" s="1" t="str">
        <f ca="1">IF(ISNUMBER(INDIRECT("申请表!A128")),INDIRECT("申请表!A128")&amp;"","")</f>
        <v/>
      </c>
      <c r="B128" s="9" t="str">
        <f ca="1">INDIRECT("申请表!B128")&amp;""</f>
        <v/>
      </c>
      <c r="C128" s="10" t="str">
        <f ca="1">IF(INDIRECT("申请表!C128")=申请表!C12,"",INDIRECT("申请表!C128")&amp;"")</f>
        <v/>
      </c>
      <c r="D128" s="10"/>
      <c r="E128" s="10" t="str">
        <f ca="1">INDIRECT("申请表!D128")&amp;""</f>
        <v/>
      </c>
      <c r="F128" s="11" t="str">
        <f ca="1">INDIRECT("申请表!E128")&amp;""</f>
        <v/>
      </c>
      <c r="G128" s="11" t="str">
        <f ca="1">IF(OR(INDIRECT("申请表!F128")=申请表!F8,INDIRECT("申请表!F128")=申请表!F12),"",INDIRECT("申请表!F128")&amp;"")</f>
        <v/>
      </c>
      <c r="H128" s="10" t="str">
        <f ca="1">IF(INDIRECT("申请表!K128")=申请表!K12,"",INDIRECT("申请表!K128")&amp;"")</f>
        <v/>
      </c>
      <c r="I128" s="10" t="str">
        <f ca="1">INDIRECT("申请表!J128")&amp;""</f>
        <v/>
      </c>
      <c r="J128" s="10" t="str">
        <f ca="1">INDIRECT("申请表!l128")&amp;""</f>
        <v/>
      </c>
    </row>
    <row r="129" spans="1:10" x14ac:dyDescent="0.25">
      <c r="A129" s="1" t="str">
        <f ca="1">IF(ISNUMBER(INDIRECT("申请表!A129")),INDIRECT("申请表!A129")&amp;"","")</f>
        <v/>
      </c>
      <c r="B129" s="9" t="str">
        <f ca="1">INDIRECT("申请表!B129")&amp;""</f>
        <v/>
      </c>
      <c r="C129" s="10" t="str">
        <f ca="1">IF(INDIRECT("申请表!C129")=申请表!C12,"",INDIRECT("申请表!C129")&amp;"")</f>
        <v/>
      </c>
      <c r="D129" s="10"/>
      <c r="E129" s="10" t="str">
        <f ca="1">INDIRECT("申请表!D129")&amp;""</f>
        <v/>
      </c>
      <c r="F129" s="11" t="str">
        <f ca="1">INDIRECT("申请表!E129")&amp;""</f>
        <v/>
      </c>
      <c r="G129" s="11" t="str">
        <f ca="1">IF(OR(INDIRECT("申请表!F129")=申请表!F8,INDIRECT("申请表!F129")=申请表!F12),"",INDIRECT("申请表!F129")&amp;"")</f>
        <v/>
      </c>
      <c r="H129" s="10" t="str">
        <f ca="1">IF(INDIRECT("申请表!K129")=申请表!K12,"",INDIRECT("申请表!K129")&amp;"")</f>
        <v/>
      </c>
      <c r="I129" s="10" t="str">
        <f ca="1">INDIRECT("申请表!J129")&amp;""</f>
        <v/>
      </c>
      <c r="J129" s="10" t="str">
        <f ca="1">INDIRECT("申请表!l129")&amp;""</f>
        <v/>
      </c>
    </row>
    <row r="130" spans="1:10" x14ac:dyDescent="0.25">
      <c r="A130" s="1" t="str">
        <f ca="1">IF(ISNUMBER(INDIRECT("申请表!A130")),INDIRECT("申请表!A130")&amp;"","")</f>
        <v/>
      </c>
      <c r="B130" s="9" t="str">
        <f ca="1">INDIRECT("申请表!B130")&amp;""</f>
        <v/>
      </c>
      <c r="C130" s="10" t="str">
        <f ca="1">IF(INDIRECT("申请表!C130")=申请表!C12,"",INDIRECT("申请表!C130")&amp;"")</f>
        <v/>
      </c>
      <c r="D130" s="10"/>
      <c r="E130" s="10" t="str">
        <f ca="1">INDIRECT("申请表!D130")&amp;""</f>
        <v/>
      </c>
      <c r="F130" s="11" t="str">
        <f ca="1">INDIRECT("申请表!E130")&amp;""</f>
        <v/>
      </c>
      <c r="G130" s="11" t="str">
        <f ca="1">IF(OR(INDIRECT("申请表!F130")=申请表!F8,INDIRECT("申请表!F130")=申请表!F12),"",INDIRECT("申请表!F130")&amp;"")</f>
        <v/>
      </c>
      <c r="H130" s="10" t="str">
        <f ca="1">IF(INDIRECT("申请表!K130")=申请表!K12,"",INDIRECT("申请表!K130")&amp;"")</f>
        <v/>
      </c>
      <c r="I130" s="10" t="str">
        <f ca="1">INDIRECT("申请表!J130")&amp;""</f>
        <v/>
      </c>
      <c r="J130" s="10" t="str">
        <f ca="1">INDIRECT("申请表!l130")&amp;""</f>
        <v/>
      </c>
    </row>
    <row r="131" spans="1:10" x14ac:dyDescent="0.25">
      <c r="A131" s="1" t="str">
        <f ca="1">IF(ISNUMBER(INDIRECT("申请表!A131")),INDIRECT("申请表!A131")&amp;"","")</f>
        <v/>
      </c>
      <c r="B131" s="9" t="str">
        <f ca="1">INDIRECT("申请表!B131")&amp;""</f>
        <v/>
      </c>
      <c r="C131" s="10" t="str">
        <f ca="1">IF(INDIRECT("申请表!C131")=申请表!C12,"",INDIRECT("申请表!C131")&amp;"")</f>
        <v/>
      </c>
      <c r="D131" s="10"/>
      <c r="E131" s="10" t="str">
        <f ca="1">INDIRECT("申请表!D131")&amp;""</f>
        <v/>
      </c>
      <c r="F131" s="11" t="str">
        <f ca="1">INDIRECT("申请表!E131")&amp;""</f>
        <v/>
      </c>
      <c r="G131" s="11" t="str">
        <f ca="1">IF(OR(INDIRECT("申请表!F131")=申请表!F8,INDIRECT("申请表!F131")=申请表!F12),"",INDIRECT("申请表!F131")&amp;"")</f>
        <v/>
      </c>
      <c r="H131" s="10" t="str">
        <f ca="1">IF(INDIRECT("申请表!K131")=申请表!K12,"",INDIRECT("申请表!K131")&amp;"")</f>
        <v/>
      </c>
      <c r="I131" s="10" t="str">
        <f ca="1">INDIRECT("申请表!J131")&amp;""</f>
        <v/>
      </c>
      <c r="J131" s="10" t="str">
        <f ca="1">INDIRECT("申请表!l131")&amp;""</f>
        <v/>
      </c>
    </row>
    <row r="132" spans="1:10" x14ac:dyDescent="0.25">
      <c r="A132" s="1" t="str">
        <f ca="1">IF(ISNUMBER(INDIRECT("申请表!A132")),INDIRECT("申请表!A132")&amp;"","")</f>
        <v/>
      </c>
      <c r="B132" s="9" t="str">
        <f ca="1">INDIRECT("申请表!B132")&amp;""</f>
        <v/>
      </c>
      <c r="C132" s="10" t="str">
        <f ca="1">IF(INDIRECT("申请表!C132")=申请表!C12,"",INDIRECT("申请表!C132")&amp;"")</f>
        <v/>
      </c>
      <c r="D132" s="10"/>
      <c r="E132" s="10" t="str">
        <f ca="1">INDIRECT("申请表!D132")&amp;""</f>
        <v/>
      </c>
      <c r="F132" s="11" t="str">
        <f ca="1">INDIRECT("申请表!E132")&amp;""</f>
        <v/>
      </c>
      <c r="G132" s="11" t="str">
        <f ca="1">IF(OR(INDIRECT("申请表!F132")=申请表!F8,INDIRECT("申请表!F132")=申请表!F12),"",INDIRECT("申请表!F132")&amp;"")</f>
        <v/>
      </c>
      <c r="H132" s="10" t="str">
        <f ca="1">IF(INDIRECT("申请表!K132")=申请表!K12,"",INDIRECT("申请表!K132")&amp;"")</f>
        <v/>
      </c>
      <c r="I132" s="10" t="str">
        <f ca="1">INDIRECT("申请表!J132")&amp;""</f>
        <v/>
      </c>
      <c r="J132" s="10" t="str">
        <f ca="1">INDIRECT("申请表!l132")&amp;""</f>
        <v/>
      </c>
    </row>
    <row r="133" spans="1:10" x14ac:dyDescent="0.25">
      <c r="A133" s="1" t="str">
        <f ca="1">IF(ISNUMBER(INDIRECT("申请表!A133")),INDIRECT("申请表!A133")&amp;"","")</f>
        <v/>
      </c>
      <c r="B133" s="9" t="str">
        <f ca="1">INDIRECT("申请表!B133")&amp;""</f>
        <v/>
      </c>
      <c r="C133" s="10" t="str">
        <f ca="1">IF(INDIRECT("申请表!C133")=申请表!C12,"",INDIRECT("申请表!C133")&amp;"")</f>
        <v/>
      </c>
      <c r="D133" s="10"/>
      <c r="E133" s="10" t="str">
        <f ca="1">INDIRECT("申请表!D133")&amp;""</f>
        <v/>
      </c>
      <c r="F133" s="11" t="str">
        <f ca="1">INDIRECT("申请表!E133")&amp;""</f>
        <v/>
      </c>
      <c r="G133" s="11" t="str">
        <f ca="1">IF(OR(INDIRECT("申请表!F133")=申请表!F8,INDIRECT("申请表!F133")=申请表!F12),"",INDIRECT("申请表!F133")&amp;"")</f>
        <v/>
      </c>
      <c r="H133" s="10" t="str">
        <f ca="1">IF(INDIRECT("申请表!K133")=申请表!K12,"",INDIRECT("申请表!K133")&amp;"")</f>
        <v/>
      </c>
      <c r="I133" s="10" t="str">
        <f ca="1">INDIRECT("申请表!J133")&amp;""</f>
        <v/>
      </c>
      <c r="J133" s="10" t="str">
        <f ca="1">INDIRECT("申请表!l133")&amp;""</f>
        <v/>
      </c>
    </row>
    <row r="134" spans="1:10" x14ac:dyDescent="0.25">
      <c r="A134" s="1" t="str">
        <f ca="1">IF(ISNUMBER(INDIRECT("申请表!A134")),INDIRECT("申请表!A134")&amp;"","")</f>
        <v/>
      </c>
      <c r="B134" s="9" t="str">
        <f ca="1">INDIRECT("申请表!B134")&amp;""</f>
        <v/>
      </c>
      <c r="C134" s="10" t="str">
        <f ca="1">IF(INDIRECT("申请表!C134")=申请表!C12,"",INDIRECT("申请表!C134")&amp;"")</f>
        <v/>
      </c>
      <c r="D134" s="10"/>
      <c r="E134" s="10" t="str">
        <f ca="1">INDIRECT("申请表!D134")&amp;""</f>
        <v/>
      </c>
      <c r="F134" s="11" t="str">
        <f ca="1">INDIRECT("申请表!E134")&amp;""</f>
        <v/>
      </c>
      <c r="G134" s="11" t="str">
        <f ca="1">IF(OR(INDIRECT("申请表!F134")=申请表!F8,INDIRECT("申请表!F134")=申请表!F12),"",INDIRECT("申请表!F134")&amp;"")</f>
        <v/>
      </c>
      <c r="H134" s="10" t="str">
        <f ca="1">IF(INDIRECT("申请表!K134")=申请表!K12,"",INDIRECT("申请表!K134")&amp;"")</f>
        <v/>
      </c>
      <c r="I134" s="10" t="str">
        <f ca="1">INDIRECT("申请表!J134")&amp;""</f>
        <v/>
      </c>
      <c r="J134" s="10" t="str">
        <f ca="1">INDIRECT("申请表!l134")&amp;""</f>
        <v/>
      </c>
    </row>
    <row r="135" spans="1:10" x14ac:dyDescent="0.25">
      <c r="A135" s="1" t="str">
        <f ca="1">IF(ISNUMBER(INDIRECT("申请表!A135")),INDIRECT("申请表!A135")&amp;"","")</f>
        <v/>
      </c>
      <c r="B135" s="9" t="str">
        <f ca="1">INDIRECT("申请表!B135")&amp;""</f>
        <v/>
      </c>
      <c r="C135" s="10" t="str">
        <f ca="1">IF(INDIRECT("申请表!C135")=申请表!C12,"",INDIRECT("申请表!C135")&amp;"")</f>
        <v/>
      </c>
      <c r="D135" s="10"/>
      <c r="E135" s="10" t="str">
        <f ca="1">INDIRECT("申请表!D135")&amp;""</f>
        <v/>
      </c>
      <c r="F135" s="11" t="str">
        <f ca="1">INDIRECT("申请表!E135")&amp;""</f>
        <v/>
      </c>
      <c r="G135" s="11" t="str">
        <f ca="1">IF(OR(INDIRECT("申请表!F135")=申请表!F8,INDIRECT("申请表!F135")=申请表!F12),"",INDIRECT("申请表!F135")&amp;"")</f>
        <v/>
      </c>
      <c r="H135" s="10" t="str">
        <f ca="1">IF(INDIRECT("申请表!K135")=申请表!K12,"",INDIRECT("申请表!K135")&amp;"")</f>
        <v/>
      </c>
      <c r="I135" s="10" t="str">
        <f ca="1">INDIRECT("申请表!J135")&amp;""</f>
        <v/>
      </c>
      <c r="J135" s="10" t="str">
        <f ca="1">INDIRECT("申请表!l135")&amp;""</f>
        <v/>
      </c>
    </row>
    <row r="136" spans="1:10" x14ac:dyDescent="0.25">
      <c r="A136" s="1" t="str">
        <f ca="1">IF(ISNUMBER(INDIRECT("申请表!A136")),INDIRECT("申请表!A136")&amp;"","")</f>
        <v/>
      </c>
      <c r="B136" s="9" t="str">
        <f ca="1">INDIRECT("申请表!B136")&amp;""</f>
        <v/>
      </c>
      <c r="C136" s="10" t="str">
        <f ca="1">IF(INDIRECT("申请表!C136")=申请表!C12,"",INDIRECT("申请表!C136")&amp;"")</f>
        <v/>
      </c>
      <c r="D136" s="10"/>
      <c r="E136" s="10" t="str">
        <f ca="1">INDIRECT("申请表!D136")&amp;""</f>
        <v/>
      </c>
      <c r="F136" s="11" t="str">
        <f ca="1">INDIRECT("申请表!E136")&amp;""</f>
        <v/>
      </c>
      <c r="G136" s="11" t="str">
        <f ca="1">IF(OR(INDIRECT("申请表!F136")=申请表!F8,INDIRECT("申请表!F136")=申请表!F12),"",INDIRECT("申请表!F136")&amp;"")</f>
        <v/>
      </c>
      <c r="H136" s="10" t="str">
        <f ca="1">IF(INDIRECT("申请表!K136")=申请表!K12,"",INDIRECT("申请表!K136")&amp;"")</f>
        <v/>
      </c>
      <c r="I136" s="10" t="str">
        <f ca="1">INDIRECT("申请表!J136")&amp;""</f>
        <v/>
      </c>
      <c r="J136" s="10" t="str">
        <f ca="1">INDIRECT("申请表!l136")&amp;""</f>
        <v/>
      </c>
    </row>
    <row r="137" spans="1:10" x14ac:dyDescent="0.25">
      <c r="A137" s="1" t="str">
        <f ca="1">IF(ISNUMBER(INDIRECT("申请表!A137")),INDIRECT("申请表!A137")&amp;"","")</f>
        <v/>
      </c>
      <c r="B137" s="9" t="str">
        <f ca="1">INDIRECT("申请表!B137")&amp;""</f>
        <v/>
      </c>
      <c r="C137" s="10" t="str">
        <f ca="1">IF(INDIRECT("申请表!C137")=申请表!C12,"",INDIRECT("申请表!C137")&amp;"")</f>
        <v/>
      </c>
      <c r="D137" s="10"/>
      <c r="E137" s="10" t="str">
        <f ca="1">INDIRECT("申请表!D137")&amp;""</f>
        <v/>
      </c>
      <c r="F137" s="11" t="str">
        <f ca="1">INDIRECT("申请表!E137")&amp;""</f>
        <v/>
      </c>
      <c r="G137" s="11" t="str">
        <f ca="1">IF(OR(INDIRECT("申请表!F137")=申请表!F8,INDIRECT("申请表!F137")=申请表!F12),"",INDIRECT("申请表!F137")&amp;"")</f>
        <v/>
      </c>
      <c r="H137" s="10" t="str">
        <f ca="1">IF(INDIRECT("申请表!K137")=申请表!K12,"",INDIRECT("申请表!K137")&amp;"")</f>
        <v/>
      </c>
      <c r="I137" s="10" t="str">
        <f ca="1">INDIRECT("申请表!J137")&amp;""</f>
        <v/>
      </c>
      <c r="J137" s="10" t="str">
        <f ca="1">INDIRECT("申请表!l137")&amp;""</f>
        <v/>
      </c>
    </row>
    <row r="138" spans="1:10" x14ac:dyDescent="0.25">
      <c r="A138" s="1" t="str">
        <f ca="1">IF(ISNUMBER(INDIRECT("申请表!A138")),INDIRECT("申请表!A138")&amp;"","")</f>
        <v/>
      </c>
      <c r="B138" s="9" t="str">
        <f ca="1">INDIRECT("申请表!B138")&amp;""</f>
        <v/>
      </c>
      <c r="C138" s="10" t="str">
        <f ca="1">IF(INDIRECT("申请表!C138")=申请表!C12,"",INDIRECT("申请表!C138")&amp;"")</f>
        <v/>
      </c>
      <c r="D138" s="10"/>
      <c r="E138" s="10" t="str">
        <f ca="1">INDIRECT("申请表!D138")&amp;""</f>
        <v/>
      </c>
      <c r="F138" s="11" t="str">
        <f ca="1">INDIRECT("申请表!E138")&amp;""</f>
        <v/>
      </c>
      <c r="G138" s="11" t="str">
        <f ca="1">IF(OR(INDIRECT("申请表!F138")=申请表!F8,INDIRECT("申请表!F138")=申请表!F12),"",INDIRECT("申请表!F138")&amp;"")</f>
        <v/>
      </c>
      <c r="H138" s="10" t="str">
        <f ca="1">IF(INDIRECT("申请表!K138")=申请表!K12,"",INDIRECT("申请表!K138")&amp;"")</f>
        <v/>
      </c>
      <c r="I138" s="10" t="str">
        <f ca="1">INDIRECT("申请表!J138")&amp;""</f>
        <v/>
      </c>
      <c r="J138" s="10" t="str">
        <f ca="1">INDIRECT("申请表!l138")&amp;""</f>
        <v/>
      </c>
    </row>
    <row r="139" spans="1:10" x14ac:dyDescent="0.25">
      <c r="A139" s="1" t="str">
        <f ca="1">IF(ISNUMBER(INDIRECT("申请表!A139")),INDIRECT("申请表!A139")&amp;"","")</f>
        <v/>
      </c>
      <c r="B139" s="9" t="str">
        <f ca="1">INDIRECT("申请表!B139")&amp;""</f>
        <v/>
      </c>
      <c r="C139" s="10" t="str">
        <f ca="1">IF(INDIRECT("申请表!C139")=申请表!C12,"",INDIRECT("申请表!C139")&amp;"")</f>
        <v/>
      </c>
      <c r="D139" s="10"/>
      <c r="E139" s="10" t="str">
        <f ca="1">INDIRECT("申请表!D139")&amp;""</f>
        <v/>
      </c>
      <c r="F139" s="11" t="str">
        <f ca="1">INDIRECT("申请表!E139")&amp;""</f>
        <v/>
      </c>
      <c r="G139" s="11" t="str">
        <f ca="1">IF(OR(INDIRECT("申请表!F139")=申请表!F8,INDIRECT("申请表!F139")=申请表!F12),"",INDIRECT("申请表!F139")&amp;"")</f>
        <v/>
      </c>
      <c r="H139" s="10" t="str">
        <f ca="1">IF(INDIRECT("申请表!K139")=申请表!K12,"",INDIRECT("申请表!K139")&amp;"")</f>
        <v/>
      </c>
      <c r="I139" s="10" t="str">
        <f ca="1">INDIRECT("申请表!J139")&amp;""</f>
        <v/>
      </c>
      <c r="J139" s="10" t="str">
        <f ca="1">INDIRECT("申请表!l139")&amp;""</f>
        <v/>
      </c>
    </row>
    <row r="140" spans="1:10" x14ac:dyDescent="0.25">
      <c r="A140" s="1" t="str">
        <f ca="1">IF(ISNUMBER(INDIRECT("申请表!A140")),INDIRECT("申请表!A140")&amp;"","")</f>
        <v/>
      </c>
      <c r="B140" s="9" t="str">
        <f ca="1">INDIRECT("申请表!B140")&amp;""</f>
        <v/>
      </c>
      <c r="C140" s="10" t="str">
        <f ca="1">IF(INDIRECT("申请表!C140")=申请表!C12,"",INDIRECT("申请表!C140")&amp;"")</f>
        <v/>
      </c>
      <c r="D140" s="10"/>
      <c r="E140" s="10" t="str">
        <f ca="1">INDIRECT("申请表!D140")&amp;""</f>
        <v/>
      </c>
      <c r="F140" s="11" t="str">
        <f ca="1">INDIRECT("申请表!E140")&amp;""</f>
        <v/>
      </c>
      <c r="G140" s="11" t="str">
        <f ca="1">IF(OR(INDIRECT("申请表!F140")=申请表!F8,INDIRECT("申请表!F140")=申请表!F12),"",INDIRECT("申请表!F140")&amp;"")</f>
        <v/>
      </c>
      <c r="H140" s="10" t="str">
        <f ca="1">IF(INDIRECT("申请表!K140")=申请表!K12,"",INDIRECT("申请表!K140")&amp;"")</f>
        <v/>
      </c>
      <c r="I140" s="10" t="str">
        <f ca="1">INDIRECT("申请表!J140")&amp;""</f>
        <v/>
      </c>
      <c r="J140" s="10" t="str">
        <f ca="1">INDIRECT("申请表!l140")&amp;""</f>
        <v/>
      </c>
    </row>
    <row r="141" spans="1:10" x14ac:dyDescent="0.25">
      <c r="A141" s="1" t="str">
        <f ca="1">IF(ISNUMBER(INDIRECT("申请表!A141")),INDIRECT("申请表!A141")&amp;"","")</f>
        <v/>
      </c>
      <c r="B141" s="9" t="str">
        <f ca="1">INDIRECT("申请表!B141")&amp;""</f>
        <v/>
      </c>
      <c r="C141" s="10" t="str">
        <f ca="1">IF(INDIRECT("申请表!C141")=申请表!C12,"",INDIRECT("申请表!C141")&amp;"")</f>
        <v/>
      </c>
      <c r="D141" s="10"/>
      <c r="E141" s="10" t="str">
        <f ca="1">INDIRECT("申请表!D141")&amp;""</f>
        <v/>
      </c>
      <c r="F141" s="11" t="str">
        <f ca="1">INDIRECT("申请表!E141")&amp;""</f>
        <v/>
      </c>
      <c r="G141" s="11" t="str">
        <f ca="1">IF(OR(INDIRECT("申请表!F141")=申请表!F8,INDIRECT("申请表!F141")=申请表!F12),"",INDIRECT("申请表!F141")&amp;"")</f>
        <v/>
      </c>
      <c r="H141" s="10" t="str">
        <f ca="1">IF(INDIRECT("申请表!K141")=申请表!K12,"",INDIRECT("申请表!K141")&amp;"")</f>
        <v/>
      </c>
      <c r="I141" s="10" t="str">
        <f ca="1">INDIRECT("申请表!J141")&amp;""</f>
        <v/>
      </c>
      <c r="J141" s="10" t="str">
        <f ca="1">INDIRECT("申请表!l141")&amp;""</f>
        <v/>
      </c>
    </row>
    <row r="142" spans="1:10" x14ac:dyDescent="0.25">
      <c r="A142" s="1" t="str">
        <f ca="1">IF(ISNUMBER(INDIRECT("申请表!A142")),INDIRECT("申请表!A142")&amp;"","")</f>
        <v/>
      </c>
      <c r="B142" s="9" t="str">
        <f ca="1">INDIRECT("申请表!B142")&amp;""</f>
        <v/>
      </c>
      <c r="C142" s="10" t="str">
        <f ca="1">IF(INDIRECT("申请表!C142")=申请表!C12,"",INDIRECT("申请表!C142")&amp;"")</f>
        <v/>
      </c>
      <c r="D142" s="10"/>
      <c r="E142" s="10" t="str">
        <f ca="1">INDIRECT("申请表!D142")&amp;""</f>
        <v/>
      </c>
      <c r="F142" s="11" t="str">
        <f ca="1">INDIRECT("申请表!E142")&amp;""</f>
        <v/>
      </c>
      <c r="G142" s="11" t="str">
        <f ca="1">IF(OR(INDIRECT("申请表!F142")=申请表!F8,INDIRECT("申请表!F142")=申请表!F12),"",INDIRECT("申请表!F142")&amp;"")</f>
        <v/>
      </c>
      <c r="H142" s="10" t="str">
        <f ca="1">IF(INDIRECT("申请表!K142")=申请表!K12,"",INDIRECT("申请表!K142")&amp;"")</f>
        <v/>
      </c>
      <c r="I142" s="10" t="str">
        <f ca="1">INDIRECT("申请表!J142")&amp;""</f>
        <v/>
      </c>
      <c r="J142" s="10" t="str">
        <f ca="1">INDIRECT("申请表!l142")&amp;""</f>
        <v/>
      </c>
    </row>
    <row r="143" spans="1:10" x14ac:dyDescent="0.25">
      <c r="A143" s="1" t="str">
        <f ca="1">IF(ISNUMBER(INDIRECT("申请表!A143")),INDIRECT("申请表!A143")&amp;"","")</f>
        <v/>
      </c>
      <c r="B143" s="9" t="str">
        <f ca="1">INDIRECT("申请表!B143")&amp;""</f>
        <v/>
      </c>
      <c r="C143" s="10" t="str">
        <f ca="1">IF(INDIRECT("申请表!C143")=申请表!C12,"",INDIRECT("申请表!C143")&amp;"")</f>
        <v/>
      </c>
      <c r="D143" s="10"/>
      <c r="E143" s="10" t="str">
        <f ca="1">INDIRECT("申请表!D143")&amp;""</f>
        <v/>
      </c>
      <c r="F143" s="11" t="str">
        <f ca="1">INDIRECT("申请表!E143")&amp;""</f>
        <v/>
      </c>
      <c r="G143" s="11" t="str">
        <f ca="1">IF(OR(INDIRECT("申请表!F143")=申请表!F8,INDIRECT("申请表!F143")=申请表!F12),"",INDIRECT("申请表!F143")&amp;"")</f>
        <v/>
      </c>
      <c r="H143" s="10" t="str">
        <f ca="1">IF(INDIRECT("申请表!K143")=申请表!K12,"",INDIRECT("申请表!K143")&amp;"")</f>
        <v/>
      </c>
      <c r="I143" s="10" t="str">
        <f ca="1">INDIRECT("申请表!J143")&amp;""</f>
        <v/>
      </c>
      <c r="J143" s="10" t="str">
        <f ca="1">INDIRECT("申请表!l143")&amp;""</f>
        <v/>
      </c>
    </row>
    <row r="144" spans="1:10" x14ac:dyDescent="0.25">
      <c r="A144" s="1" t="str">
        <f ca="1">IF(ISNUMBER(INDIRECT("申请表!A144")),INDIRECT("申请表!A144")&amp;"","")</f>
        <v/>
      </c>
      <c r="B144" s="9" t="str">
        <f ca="1">INDIRECT("申请表!B144")&amp;""</f>
        <v/>
      </c>
      <c r="C144" s="10" t="str">
        <f ca="1">IF(INDIRECT("申请表!C144")=申请表!C12,"",INDIRECT("申请表!C144")&amp;"")</f>
        <v/>
      </c>
      <c r="D144" s="10"/>
      <c r="E144" s="10" t="str">
        <f ca="1">INDIRECT("申请表!D144")&amp;""</f>
        <v/>
      </c>
      <c r="F144" s="11" t="str">
        <f ca="1">INDIRECT("申请表!E144")&amp;""</f>
        <v/>
      </c>
      <c r="G144" s="11" t="str">
        <f ca="1">IF(OR(INDIRECT("申请表!F144")=申请表!F8,INDIRECT("申请表!F144")=申请表!F12),"",INDIRECT("申请表!F144")&amp;"")</f>
        <v/>
      </c>
      <c r="H144" s="10" t="str">
        <f ca="1">IF(INDIRECT("申请表!K144")=申请表!K12,"",INDIRECT("申请表!K144")&amp;"")</f>
        <v/>
      </c>
      <c r="I144" s="10" t="str">
        <f ca="1">INDIRECT("申请表!J144")&amp;""</f>
        <v/>
      </c>
      <c r="J144" s="10" t="str">
        <f ca="1">INDIRECT("申请表!l144")&amp;""</f>
        <v/>
      </c>
    </row>
    <row r="145" spans="1:10" x14ac:dyDescent="0.25">
      <c r="A145" s="1" t="str">
        <f ca="1">IF(ISNUMBER(INDIRECT("申请表!A145")),INDIRECT("申请表!A145")&amp;"","")</f>
        <v/>
      </c>
      <c r="B145" s="9" t="str">
        <f ca="1">INDIRECT("申请表!B145")&amp;""</f>
        <v/>
      </c>
      <c r="C145" s="10" t="str">
        <f ca="1">IF(INDIRECT("申请表!C145")=申请表!C12,"",INDIRECT("申请表!C145")&amp;"")</f>
        <v/>
      </c>
      <c r="D145" s="10"/>
      <c r="E145" s="10" t="str">
        <f ca="1">INDIRECT("申请表!D145")&amp;""</f>
        <v/>
      </c>
      <c r="F145" s="11" t="str">
        <f ca="1">INDIRECT("申请表!E145")&amp;""</f>
        <v/>
      </c>
      <c r="G145" s="11" t="str">
        <f ca="1">IF(OR(INDIRECT("申请表!F145")=申请表!F8,INDIRECT("申请表!F145")=申请表!F12),"",INDIRECT("申请表!F145")&amp;"")</f>
        <v/>
      </c>
      <c r="H145" s="10" t="str">
        <f ca="1">IF(INDIRECT("申请表!K145")=申请表!K12,"",INDIRECT("申请表!K145")&amp;"")</f>
        <v/>
      </c>
      <c r="I145" s="10" t="str">
        <f ca="1">INDIRECT("申请表!J145")&amp;""</f>
        <v/>
      </c>
      <c r="J145" s="10" t="str">
        <f ca="1">INDIRECT("申请表!l145")&amp;""</f>
        <v/>
      </c>
    </row>
    <row r="146" spans="1:10" x14ac:dyDescent="0.25">
      <c r="A146" s="1" t="str">
        <f ca="1">IF(ISNUMBER(INDIRECT("申请表!A146")),INDIRECT("申请表!A146")&amp;"","")</f>
        <v/>
      </c>
      <c r="B146" s="9" t="str">
        <f ca="1">INDIRECT("申请表!B146")&amp;""</f>
        <v/>
      </c>
      <c r="C146" s="10" t="str">
        <f ca="1">IF(INDIRECT("申请表!C146")=申请表!C12,"",INDIRECT("申请表!C146")&amp;"")</f>
        <v/>
      </c>
      <c r="D146" s="10"/>
      <c r="E146" s="10" t="str">
        <f ca="1">INDIRECT("申请表!D146")&amp;""</f>
        <v/>
      </c>
      <c r="F146" s="11" t="str">
        <f ca="1">INDIRECT("申请表!E146")&amp;""</f>
        <v/>
      </c>
      <c r="G146" s="11" t="str">
        <f ca="1">IF(OR(INDIRECT("申请表!F146")=申请表!F8,INDIRECT("申请表!F146")=申请表!F12),"",INDIRECT("申请表!F146")&amp;"")</f>
        <v/>
      </c>
      <c r="H146" s="10" t="str">
        <f ca="1">IF(INDIRECT("申请表!K146")=申请表!K12,"",INDIRECT("申请表!K146")&amp;"")</f>
        <v/>
      </c>
      <c r="I146" s="10" t="str">
        <f ca="1">INDIRECT("申请表!J146")&amp;""</f>
        <v/>
      </c>
      <c r="J146" s="10" t="str">
        <f ca="1">INDIRECT("申请表!l146")&amp;""</f>
        <v/>
      </c>
    </row>
    <row r="147" spans="1:10" x14ac:dyDescent="0.25">
      <c r="A147" s="1" t="str">
        <f ca="1">IF(ISNUMBER(INDIRECT("申请表!A147")),INDIRECT("申请表!A147")&amp;"","")</f>
        <v/>
      </c>
      <c r="B147" s="9" t="str">
        <f ca="1">INDIRECT("申请表!B147")&amp;""</f>
        <v/>
      </c>
      <c r="C147" s="10" t="str">
        <f ca="1">IF(INDIRECT("申请表!C147")=申请表!C12,"",INDIRECT("申请表!C147")&amp;"")</f>
        <v/>
      </c>
      <c r="D147" s="10"/>
      <c r="E147" s="10" t="str">
        <f ca="1">INDIRECT("申请表!D147")&amp;""</f>
        <v/>
      </c>
      <c r="F147" s="11" t="str">
        <f ca="1">INDIRECT("申请表!E147")&amp;""</f>
        <v/>
      </c>
      <c r="G147" s="11" t="str">
        <f ca="1">IF(OR(INDIRECT("申请表!F147")=申请表!F8,INDIRECT("申请表!F147")=申请表!F12),"",INDIRECT("申请表!F147")&amp;"")</f>
        <v/>
      </c>
      <c r="H147" s="10" t="str">
        <f ca="1">IF(INDIRECT("申请表!K147")=申请表!K12,"",INDIRECT("申请表!K147")&amp;"")</f>
        <v/>
      </c>
      <c r="I147" s="10" t="str">
        <f ca="1">INDIRECT("申请表!J147")&amp;""</f>
        <v/>
      </c>
      <c r="J147" s="10" t="str">
        <f ca="1">INDIRECT("申请表!l147")&amp;""</f>
        <v/>
      </c>
    </row>
    <row r="148" spans="1:10" x14ac:dyDescent="0.25">
      <c r="A148" s="1" t="str">
        <f ca="1">IF(ISNUMBER(INDIRECT("申请表!A148")),INDIRECT("申请表!A148")&amp;"","")</f>
        <v/>
      </c>
      <c r="B148" s="9" t="str">
        <f ca="1">INDIRECT("申请表!B148")&amp;""</f>
        <v/>
      </c>
      <c r="C148" s="10" t="str">
        <f ca="1">IF(INDIRECT("申请表!C148")=申请表!C12,"",INDIRECT("申请表!C148")&amp;"")</f>
        <v/>
      </c>
      <c r="D148" s="10"/>
      <c r="E148" s="10" t="str">
        <f ca="1">INDIRECT("申请表!D148")&amp;""</f>
        <v/>
      </c>
      <c r="F148" s="11" t="str">
        <f ca="1">INDIRECT("申请表!E148")&amp;""</f>
        <v/>
      </c>
      <c r="G148" s="11" t="str">
        <f ca="1">IF(OR(INDIRECT("申请表!F148")=申请表!F8,INDIRECT("申请表!F148")=申请表!F12),"",INDIRECT("申请表!F148")&amp;"")</f>
        <v/>
      </c>
      <c r="H148" s="10" t="str">
        <f ca="1">IF(INDIRECT("申请表!K148")=申请表!K12,"",INDIRECT("申请表!K148")&amp;"")</f>
        <v/>
      </c>
      <c r="I148" s="10" t="str">
        <f ca="1">INDIRECT("申请表!J148")&amp;""</f>
        <v/>
      </c>
      <c r="J148" s="10" t="str">
        <f ca="1">INDIRECT("申请表!l148")&amp;""</f>
        <v/>
      </c>
    </row>
    <row r="149" spans="1:10" x14ac:dyDescent="0.25">
      <c r="A149" s="1" t="str">
        <f ca="1">IF(ISNUMBER(INDIRECT("申请表!A149")),INDIRECT("申请表!A149")&amp;"","")</f>
        <v/>
      </c>
      <c r="B149" s="9" t="str">
        <f ca="1">INDIRECT("申请表!B149")&amp;""</f>
        <v/>
      </c>
      <c r="C149" s="10" t="str">
        <f ca="1">IF(INDIRECT("申请表!C149")=申请表!C12,"",INDIRECT("申请表!C149")&amp;"")</f>
        <v/>
      </c>
      <c r="D149" s="10"/>
      <c r="E149" s="10" t="str">
        <f ca="1">INDIRECT("申请表!D149")&amp;""</f>
        <v/>
      </c>
      <c r="F149" s="11" t="str">
        <f ca="1">INDIRECT("申请表!E149")&amp;""</f>
        <v/>
      </c>
      <c r="G149" s="11" t="str">
        <f ca="1">IF(OR(INDIRECT("申请表!F149")=申请表!F8,INDIRECT("申请表!F149")=申请表!F12),"",INDIRECT("申请表!F149")&amp;"")</f>
        <v/>
      </c>
      <c r="H149" s="10" t="str">
        <f ca="1">IF(INDIRECT("申请表!K149")=申请表!K12,"",INDIRECT("申请表!K149")&amp;"")</f>
        <v/>
      </c>
      <c r="I149" s="10" t="str">
        <f ca="1">INDIRECT("申请表!J149")&amp;""</f>
        <v/>
      </c>
      <c r="J149" s="10" t="str">
        <f ca="1">INDIRECT("申请表!l149")&amp;""</f>
        <v/>
      </c>
    </row>
    <row r="150" spans="1:10" x14ac:dyDescent="0.25">
      <c r="A150" s="1" t="str">
        <f ca="1">IF(ISNUMBER(INDIRECT("申请表!A150")),INDIRECT("申请表!A150")&amp;"","")</f>
        <v/>
      </c>
      <c r="B150" s="9" t="str">
        <f ca="1">INDIRECT("申请表!B150")&amp;""</f>
        <v/>
      </c>
      <c r="C150" s="10" t="str">
        <f ca="1">IF(INDIRECT("申请表!C150")=申请表!C12,"",INDIRECT("申请表!C150")&amp;"")</f>
        <v/>
      </c>
      <c r="D150" s="10"/>
      <c r="E150" s="10" t="str">
        <f ca="1">INDIRECT("申请表!D150")&amp;""</f>
        <v/>
      </c>
      <c r="F150" s="11" t="str">
        <f ca="1">INDIRECT("申请表!E150")&amp;""</f>
        <v/>
      </c>
      <c r="G150" s="11" t="str">
        <f ca="1">IF(OR(INDIRECT("申请表!F150")=申请表!F8,INDIRECT("申请表!F150")=申请表!F12),"",INDIRECT("申请表!F150")&amp;"")</f>
        <v/>
      </c>
      <c r="H150" s="10" t="str">
        <f ca="1">IF(INDIRECT("申请表!K150")=申请表!K12,"",INDIRECT("申请表!K150")&amp;"")</f>
        <v/>
      </c>
      <c r="I150" s="10" t="str">
        <f ca="1">INDIRECT("申请表!J150")&amp;""</f>
        <v/>
      </c>
      <c r="J150" s="10" t="str">
        <f ca="1">INDIRECT("申请表!l150")&amp;""</f>
        <v/>
      </c>
    </row>
    <row r="151" spans="1:10" x14ac:dyDescent="0.25">
      <c r="A151" s="1" t="str">
        <f ca="1">IF(ISNUMBER(INDIRECT("申请表!A151")),INDIRECT("申请表!A151")&amp;"","")</f>
        <v/>
      </c>
      <c r="B151" s="9" t="str">
        <f ca="1">INDIRECT("申请表!B151")&amp;""</f>
        <v/>
      </c>
      <c r="C151" s="10" t="str">
        <f ca="1">IF(INDIRECT("申请表!C151")=申请表!C12,"",INDIRECT("申请表!C151")&amp;"")</f>
        <v/>
      </c>
      <c r="D151" s="10"/>
      <c r="E151" s="10" t="str">
        <f ca="1">INDIRECT("申请表!D151")&amp;""</f>
        <v/>
      </c>
      <c r="F151" s="11" t="str">
        <f ca="1">INDIRECT("申请表!E151")&amp;""</f>
        <v/>
      </c>
      <c r="G151" s="11" t="str">
        <f ca="1">IF(OR(INDIRECT("申请表!F151")=申请表!F8,INDIRECT("申请表!F151")=申请表!F12),"",INDIRECT("申请表!F151")&amp;"")</f>
        <v/>
      </c>
      <c r="H151" s="10" t="str">
        <f ca="1">IF(INDIRECT("申请表!K151")=申请表!K12,"",INDIRECT("申请表!K151")&amp;"")</f>
        <v/>
      </c>
      <c r="I151" s="10" t="str">
        <f ca="1">INDIRECT("申请表!J151")&amp;""</f>
        <v/>
      </c>
      <c r="J151" s="10" t="str">
        <f ca="1">INDIRECT("申请表!l151")&amp;""</f>
        <v/>
      </c>
    </row>
    <row r="152" spans="1:10" x14ac:dyDescent="0.25">
      <c r="A152" s="1" t="str">
        <f ca="1">IF(ISNUMBER(INDIRECT("申请表!A152")),INDIRECT("申请表!A152")&amp;"","")</f>
        <v/>
      </c>
      <c r="B152" s="9" t="str">
        <f ca="1">INDIRECT("申请表!B152")&amp;""</f>
        <v/>
      </c>
      <c r="C152" s="10" t="str">
        <f ca="1">IF(INDIRECT("申请表!C152")=申请表!C12,"",INDIRECT("申请表!C152")&amp;"")</f>
        <v/>
      </c>
      <c r="D152" s="10"/>
      <c r="E152" s="10" t="str">
        <f ca="1">INDIRECT("申请表!D152")&amp;""</f>
        <v/>
      </c>
      <c r="F152" s="11" t="str">
        <f ca="1">INDIRECT("申请表!E152")&amp;""</f>
        <v/>
      </c>
      <c r="G152" s="11" t="str">
        <f ca="1">IF(OR(INDIRECT("申请表!F152")=申请表!F8,INDIRECT("申请表!F152")=申请表!F12),"",INDIRECT("申请表!F152")&amp;"")</f>
        <v/>
      </c>
      <c r="H152" s="10" t="str">
        <f ca="1">IF(INDIRECT("申请表!K152")=申请表!K12,"",INDIRECT("申请表!K152")&amp;"")</f>
        <v/>
      </c>
      <c r="I152" s="10" t="str">
        <f ca="1">INDIRECT("申请表!J152")&amp;""</f>
        <v/>
      </c>
      <c r="J152" s="10" t="str">
        <f ca="1">INDIRECT("申请表!l152")&amp;""</f>
        <v/>
      </c>
    </row>
    <row r="153" spans="1:10" x14ac:dyDescent="0.25">
      <c r="A153" s="1" t="str">
        <f ca="1">IF(ISNUMBER(INDIRECT("申请表!A153")),INDIRECT("申请表!A153")&amp;"","")</f>
        <v/>
      </c>
      <c r="B153" s="9" t="str">
        <f ca="1">INDIRECT("申请表!B153")&amp;""</f>
        <v/>
      </c>
      <c r="C153" s="10" t="str">
        <f ca="1">IF(INDIRECT("申请表!C153")=申请表!C12,"",INDIRECT("申请表!C153")&amp;"")</f>
        <v/>
      </c>
      <c r="D153" s="10"/>
      <c r="E153" s="10" t="str">
        <f ca="1">INDIRECT("申请表!D153")&amp;""</f>
        <v/>
      </c>
      <c r="F153" s="11" t="str">
        <f ca="1">INDIRECT("申请表!E153")&amp;""</f>
        <v/>
      </c>
      <c r="G153" s="11" t="str">
        <f ca="1">IF(OR(INDIRECT("申请表!F153")=申请表!F8,INDIRECT("申请表!F153")=申请表!F12),"",INDIRECT("申请表!F153")&amp;"")</f>
        <v/>
      </c>
      <c r="H153" s="10" t="str">
        <f ca="1">IF(INDIRECT("申请表!K153")=申请表!K12,"",INDIRECT("申请表!K153")&amp;"")</f>
        <v/>
      </c>
      <c r="I153" s="10" t="str">
        <f ca="1">INDIRECT("申请表!J153")&amp;""</f>
        <v/>
      </c>
      <c r="J153" s="10" t="str">
        <f ca="1">INDIRECT("申请表!l153")&amp;""</f>
        <v/>
      </c>
    </row>
    <row r="154" spans="1:10" x14ac:dyDescent="0.25">
      <c r="A154" s="1" t="str">
        <f ca="1">IF(ISNUMBER(INDIRECT("申请表!A154")),INDIRECT("申请表!A154")&amp;"","")</f>
        <v/>
      </c>
      <c r="B154" s="9" t="str">
        <f ca="1">INDIRECT("申请表!B154")&amp;""</f>
        <v/>
      </c>
      <c r="C154" s="10" t="str">
        <f ca="1">IF(INDIRECT("申请表!C154")=申请表!C12,"",INDIRECT("申请表!C154")&amp;"")</f>
        <v/>
      </c>
      <c r="D154" s="10"/>
      <c r="E154" s="10" t="str">
        <f ca="1">INDIRECT("申请表!D154")&amp;""</f>
        <v/>
      </c>
      <c r="F154" s="11" t="str">
        <f ca="1">INDIRECT("申请表!E154")&amp;""</f>
        <v/>
      </c>
      <c r="G154" s="11" t="str">
        <f ca="1">IF(OR(INDIRECT("申请表!F154")=申请表!F8,INDIRECT("申请表!F154")=申请表!F12),"",INDIRECT("申请表!F154")&amp;"")</f>
        <v/>
      </c>
      <c r="H154" s="10" t="str">
        <f ca="1">IF(INDIRECT("申请表!K154")=申请表!K12,"",INDIRECT("申请表!K154")&amp;"")</f>
        <v/>
      </c>
      <c r="I154" s="10" t="str">
        <f ca="1">INDIRECT("申请表!J154")&amp;""</f>
        <v/>
      </c>
      <c r="J154" s="10" t="str">
        <f ca="1">INDIRECT("申请表!l154")&amp;""</f>
        <v/>
      </c>
    </row>
    <row r="155" spans="1:10" x14ac:dyDescent="0.25">
      <c r="A155" s="1" t="str">
        <f ca="1">IF(ISNUMBER(INDIRECT("申请表!A155")),INDIRECT("申请表!A155")&amp;"","")</f>
        <v/>
      </c>
      <c r="B155" s="9" t="str">
        <f ca="1">INDIRECT("申请表!B155")&amp;""</f>
        <v/>
      </c>
      <c r="C155" s="10" t="str">
        <f ca="1">IF(INDIRECT("申请表!C155")=申请表!C12,"",INDIRECT("申请表!C155")&amp;"")</f>
        <v/>
      </c>
      <c r="D155" s="10"/>
      <c r="E155" s="10" t="str">
        <f ca="1">INDIRECT("申请表!D155")&amp;""</f>
        <v/>
      </c>
      <c r="F155" s="11" t="str">
        <f ca="1">INDIRECT("申请表!E155")&amp;""</f>
        <v/>
      </c>
      <c r="G155" s="11" t="str">
        <f ca="1">IF(OR(INDIRECT("申请表!F155")=申请表!F8,INDIRECT("申请表!F155")=申请表!F12),"",INDIRECT("申请表!F155")&amp;"")</f>
        <v/>
      </c>
      <c r="H155" s="10" t="str">
        <f ca="1">IF(INDIRECT("申请表!K155")=申请表!K12,"",INDIRECT("申请表!K155")&amp;"")</f>
        <v/>
      </c>
      <c r="I155" s="10" t="str">
        <f ca="1">INDIRECT("申请表!J155")&amp;""</f>
        <v/>
      </c>
      <c r="J155" s="10" t="str">
        <f ca="1">INDIRECT("申请表!l155")&amp;""</f>
        <v/>
      </c>
    </row>
    <row r="156" spans="1:10" x14ac:dyDescent="0.25">
      <c r="A156" s="1" t="str">
        <f ca="1">IF(ISNUMBER(INDIRECT("申请表!A156")),INDIRECT("申请表!A156")&amp;"","")</f>
        <v/>
      </c>
      <c r="B156" s="9" t="str">
        <f ca="1">INDIRECT("申请表!B156")&amp;""</f>
        <v/>
      </c>
      <c r="C156" s="10" t="str">
        <f ca="1">IF(INDIRECT("申请表!C156")=申请表!C12,"",INDIRECT("申请表!C156")&amp;"")</f>
        <v/>
      </c>
      <c r="D156" s="10"/>
      <c r="E156" s="10" t="str">
        <f ca="1">INDIRECT("申请表!D156")&amp;""</f>
        <v/>
      </c>
      <c r="F156" s="11" t="str">
        <f ca="1">INDIRECT("申请表!E156")&amp;""</f>
        <v/>
      </c>
      <c r="G156" s="11" t="str">
        <f ca="1">IF(OR(INDIRECT("申请表!F156")=申请表!F8,INDIRECT("申请表!F156")=申请表!F12),"",INDIRECT("申请表!F156")&amp;"")</f>
        <v/>
      </c>
      <c r="H156" s="10" t="str">
        <f ca="1">IF(INDIRECT("申请表!K156")=申请表!K12,"",INDIRECT("申请表!K156")&amp;"")</f>
        <v/>
      </c>
      <c r="I156" s="10" t="str">
        <f ca="1">INDIRECT("申请表!J156")&amp;""</f>
        <v/>
      </c>
      <c r="J156" s="10" t="str">
        <f ca="1">INDIRECT("申请表!l156")&amp;""</f>
        <v/>
      </c>
    </row>
    <row r="157" spans="1:10" x14ac:dyDescent="0.25">
      <c r="A157" s="1" t="str">
        <f ca="1">IF(ISNUMBER(INDIRECT("申请表!A157")),INDIRECT("申请表!A157")&amp;"","")</f>
        <v/>
      </c>
      <c r="B157" s="9" t="str">
        <f ca="1">INDIRECT("申请表!B157")&amp;""</f>
        <v/>
      </c>
      <c r="C157" s="10" t="str">
        <f ca="1">IF(INDIRECT("申请表!C157")=申请表!C12,"",INDIRECT("申请表!C157")&amp;"")</f>
        <v/>
      </c>
      <c r="D157" s="10"/>
      <c r="E157" s="10" t="str">
        <f ca="1">INDIRECT("申请表!D157")&amp;""</f>
        <v/>
      </c>
      <c r="F157" s="11" t="str">
        <f ca="1">INDIRECT("申请表!E157")&amp;""</f>
        <v/>
      </c>
      <c r="G157" s="11" t="str">
        <f ca="1">IF(OR(INDIRECT("申请表!F157")=申请表!F8,INDIRECT("申请表!F157")=申请表!F12),"",INDIRECT("申请表!F157")&amp;"")</f>
        <v/>
      </c>
      <c r="H157" s="10" t="str">
        <f ca="1">IF(INDIRECT("申请表!K157")=申请表!K12,"",INDIRECT("申请表!K157")&amp;"")</f>
        <v/>
      </c>
      <c r="I157" s="10" t="str">
        <f ca="1">INDIRECT("申请表!J157")&amp;""</f>
        <v/>
      </c>
      <c r="J157" s="10" t="str">
        <f ca="1">INDIRECT("申请表!l157")&amp;""</f>
        <v/>
      </c>
    </row>
    <row r="158" spans="1:10" x14ac:dyDescent="0.25">
      <c r="A158" s="1" t="str">
        <f ca="1">IF(ISNUMBER(INDIRECT("申请表!A158")),INDIRECT("申请表!A158")&amp;"","")</f>
        <v/>
      </c>
      <c r="B158" s="9" t="str">
        <f ca="1">INDIRECT("申请表!B158")&amp;""</f>
        <v/>
      </c>
      <c r="C158" s="10" t="str">
        <f ca="1">IF(INDIRECT("申请表!C158")=申请表!C12,"",INDIRECT("申请表!C158")&amp;"")</f>
        <v/>
      </c>
      <c r="D158" s="10"/>
      <c r="E158" s="10" t="str">
        <f ca="1">INDIRECT("申请表!D158")&amp;""</f>
        <v/>
      </c>
      <c r="F158" s="11" t="str">
        <f ca="1">INDIRECT("申请表!E158")&amp;""</f>
        <v/>
      </c>
      <c r="G158" s="11" t="str">
        <f ca="1">IF(OR(INDIRECT("申请表!F158")=申请表!F8,INDIRECT("申请表!F158")=申请表!F12),"",INDIRECT("申请表!F158")&amp;"")</f>
        <v/>
      </c>
      <c r="H158" s="10" t="str">
        <f ca="1">IF(INDIRECT("申请表!K158")=申请表!K12,"",INDIRECT("申请表!K158")&amp;"")</f>
        <v/>
      </c>
      <c r="I158" s="10" t="str">
        <f ca="1">INDIRECT("申请表!J158")&amp;""</f>
        <v/>
      </c>
      <c r="J158" s="10" t="str">
        <f ca="1">INDIRECT("申请表!l158")&amp;""</f>
        <v/>
      </c>
    </row>
    <row r="159" spans="1:10" x14ac:dyDescent="0.25">
      <c r="A159" s="1" t="str">
        <f ca="1">IF(ISNUMBER(INDIRECT("申请表!A159")),INDIRECT("申请表!A159")&amp;"","")</f>
        <v/>
      </c>
      <c r="B159" s="9" t="str">
        <f ca="1">INDIRECT("申请表!B159")&amp;""</f>
        <v/>
      </c>
      <c r="C159" s="10" t="str">
        <f ca="1">IF(INDIRECT("申请表!C159")=申请表!C12,"",INDIRECT("申请表!C159")&amp;"")</f>
        <v/>
      </c>
      <c r="D159" s="10"/>
      <c r="E159" s="10" t="str">
        <f ca="1">INDIRECT("申请表!D159")&amp;""</f>
        <v/>
      </c>
      <c r="F159" s="11" t="str">
        <f ca="1">INDIRECT("申请表!E159")&amp;""</f>
        <v/>
      </c>
      <c r="G159" s="11" t="str">
        <f ca="1">IF(OR(INDIRECT("申请表!F159")=申请表!F8,INDIRECT("申请表!F159")=申请表!F12),"",INDIRECT("申请表!F159")&amp;"")</f>
        <v/>
      </c>
      <c r="H159" s="10" t="str">
        <f ca="1">IF(INDIRECT("申请表!K159")=申请表!K12,"",INDIRECT("申请表!K159")&amp;"")</f>
        <v/>
      </c>
      <c r="I159" s="10" t="str">
        <f ca="1">INDIRECT("申请表!J159")&amp;""</f>
        <v/>
      </c>
      <c r="J159" s="10" t="str">
        <f ca="1">INDIRECT("申请表!l159")&amp;""</f>
        <v/>
      </c>
    </row>
    <row r="160" spans="1:10" x14ac:dyDescent="0.25">
      <c r="A160" s="1" t="str">
        <f ca="1">IF(ISNUMBER(INDIRECT("申请表!A160")),INDIRECT("申请表!A160")&amp;"","")</f>
        <v/>
      </c>
      <c r="B160" s="9" t="str">
        <f ca="1">INDIRECT("申请表!B160")&amp;""</f>
        <v/>
      </c>
      <c r="C160" s="10" t="str">
        <f ca="1">IF(INDIRECT("申请表!C160")=申请表!C12,"",INDIRECT("申请表!C160")&amp;"")</f>
        <v/>
      </c>
      <c r="D160" s="10"/>
      <c r="E160" s="10" t="str">
        <f ca="1">INDIRECT("申请表!D160")&amp;""</f>
        <v/>
      </c>
      <c r="F160" s="11" t="str">
        <f ca="1">INDIRECT("申请表!E160")&amp;""</f>
        <v/>
      </c>
      <c r="G160" s="11" t="str">
        <f ca="1">IF(OR(INDIRECT("申请表!F160")=申请表!F8,INDIRECT("申请表!F160")=申请表!F12),"",INDIRECT("申请表!F160")&amp;"")</f>
        <v/>
      </c>
      <c r="H160" s="10" t="str">
        <f ca="1">IF(INDIRECT("申请表!K160")=申请表!K12,"",INDIRECT("申请表!K160")&amp;"")</f>
        <v/>
      </c>
      <c r="I160" s="10" t="str">
        <f ca="1">INDIRECT("申请表!J160")&amp;""</f>
        <v/>
      </c>
      <c r="J160" s="10" t="str">
        <f ca="1">INDIRECT("申请表!l160")&amp;""</f>
        <v/>
      </c>
    </row>
    <row r="161" spans="1:10" x14ac:dyDescent="0.25">
      <c r="A161" s="1" t="str">
        <f ca="1">IF(ISNUMBER(INDIRECT("申请表!A161")),INDIRECT("申请表!A161")&amp;"","")</f>
        <v/>
      </c>
      <c r="B161" s="9" t="str">
        <f ca="1">INDIRECT("申请表!B161")&amp;""</f>
        <v/>
      </c>
      <c r="C161" s="10" t="str">
        <f ca="1">IF(INDIRECT("申请表!C161")=申请表!C12,"",INDIRECT("申请表!C161")&amp;"")</f>
        <v/>
      </c>
      <c r="D161" s="10"/>
      <c r="E161" s="10" t="str">
        <f ca="1">INDIRECT("申请表!D161")&amp;""</f>
        <v/>
      </c>
      <c r="F161" s="11" t="str">
        <f ca="1">INDIRECT("申请表!E161")&amp;""</f>
        <v/>
      </c>
      <c r="G161" s="11" t="str">
        <f ca="1">IF(OR(INDIRECT("申请表!F161")=申请表!F8,INDIRECT("申请表!F161")=申请表!F12),"",INDIRECT("申请表!F161")&amp;"")</f>
        <v/>
      </c>
      <c r="H161" s="10" t="str">
        <f ca="1">IF(INDIRECT("申请表!K161")=申请表!K12,"",INDIRECT("申请表!K161")&amp;"")</f>
        <v/>
      </c>
      <c r="I161" s="10" t="str">
        <f ca="1">INDIRECT("申请表!J161")&amp;""</f>
        <v/>
      </c>
      <c r="J161" s="10" t="str">
        <f ca="1">INDIRECT("申请表!l161")&amp;""</f>
        <v/>
      </c>
    </row>
    <row r="162" spans="1:10" x14ac:dyDescent="0.25">
      <c r="A162" s="1" t="str">
        <f ca="1">IF(ISNUMBER(INDIRECT("申请表!A162")),INDIRECT("申请表!A162")&amp;"","")</f>
        <v/>
      </c>
      <c r="B162" s="9" t="str">
        <f ca="1">INDIRECT("申请表!B162")&amp;""</f>
        <v/>
      </c>
      <c r="C162" s="10" t="str">
        <f ca="1">IF(INDIRECT("申请表!C162")=申请表!C12,"",INDIRECT("申请表!C162")&amp;"")</f>
        <v/>
      </c>
      <c r="D162" s="10"/>
      <c r="E162" s="10" t="str">
        <f ca="1">INDIRECT("申请表!D162")&amp;""</f>
        <v/>
      </c>
      <c r="F162" s="11" t="str">
        <f ca="1">INDIRECT("申请表!E162")&amp;""</f>
        <v/>
      </c>
      <c r="G162" s="11" t="str">
        <f ca="1">IF(OR(INDIRECT("申请表!F162")=申请表!F8,INDIRECT("申请表!F162")=申请表!F12),"",INDIRECT("申请表!F162")&amp;"")</f>
        <v/>
      </c>
      <c r="H162" s="10" t="str">
        <f ca="1">IF(INDIRECT("申请表!K162")=申请表!K12,"",INDIRECT("申请表!K162")&amp;"")</f>
        <v/>
      </c>
      <c r="I162" s="10" t="str">
        <f ca="1">INDIRECT("申请表!J162")&amp;""</f>
        <v/>
      </c>
      <c r="J162" s="10" t="str">
        <f ca="1">INDIRECT("申请表!l162")&amp;""</f>
        <v/>
      </c>
    </row>
    <row r="163" spans="1:10" x14ac:dyDescent="0.25">
      <c r="A163" s="1" t="str">
        <f ca="1">IF(ISNUMBER(INDIRECT("申请表!A163")),INDIRECT("申请表!A163")&amp;"","")</f>
        <v/>
      </c>
      <c r="B163" s="9" t="str">
        <f ca="1">INDIRECT("申请表!B163")&amp;""</f>
        <v/>
      </c>
      <c r="C163" s="10" t="str">
        <f ca="1">IF(INDIRECT("申请表!C163")=申请表!C12,"",INDIRECT("申请表!C163")&amp;"")</f>
        <v/>
      </c>
      <c r="D163" s="10"/>
      <c r="E163" s="10" t="str">
        <f ca="1">INDIRECT("申请表!D163")&amp;""</f>
        <v/>
      </c>
      <c r="F163" s="11" t="str">
        <f ca="1">INDIRECT("申请表!E163")&amp;""</f>
        <v/>
      </c>
      <c r="G163" s="11" t="str">
        <f ca="1">IF(OR(INDIRECT("申请表!F163")=申请表!F8,INDIRECT("申请表!F163")=申请表!F12),"",INDIRECT("申请表!F163")&amp;"")</f>
        <v/>
      </c>
      <c r="H163" s="10" t="str">
        <f ca="1">IF(INDIRECT("申请表!K163")=申请表!K12,"",INDIRECT("申请表!K163")&amp;"")</f>
        <v/>
      </c>
      <c r="I163" s="10" t="str">
        <f ca="1">INDIRECT("申请表!J163")&amp;""</f>
        <v/>
      </c>
      <c r="J163" s="10" t="str">
        <f ca="1">INDIRECT("申请表!l163")&amp;""</f>
        <v/>
      </c>
    </row>
    <row r="164" spans="1:10" x14ac:dyDescent="0.25">
      <c r="A164" s="1" t="str">
        <f ca="1">IF(ISNUMBER(INDIRECT("申请表!A164")),INDIRECT("申请表!A164")&amp;"","")</f>
        <v/>
      </c>
      <c r="B164" s="9" t="str">
        <f ca="1">INDIRECT("申请表!B164")&amp;""</f>
        <v/>
      </c>
      <c r="C164" s="10" t="str">
        <f ca="1">IF(INDIRECT("申请表!C164")=申请表!C12,"",INDIRECT("申请表!C164")&amp;"")</f>
        <v/>
      </c>
      <c r="D164" s="10"/>
      <c r="E164" s="10" t="str">
        <f ca="1">INDIRECT("申请表!D164")&amp;""</f>
        <v/>
      </c>
      <c r="F164" s="11" t="str">
        <f ca="1">INDIRECT("申请表!E164")&amp;""</f>
        <v/>
      </c>
      <c r="G164" s="11" t="str">
        <f ca="1">IF(OR(INDIRECT("申请表!F164")=申请表!F8,INDIRECT("申请表!F164")=申请表!F12),"",INDIRECT("申请表!F164")&amp;"")</f>
        <v/>
      </c>
      <c r="H164" s="10" t="str">
        <f ca="1">IF(INDIRECT("申请表!K164")=申请表!K12,"",INDIRECT("申请表!K164")&amp;"")</f>
        <v/>
      </c>
      <c r="I164" s="10" t="str">
        <f ca="1">INDIRECT("申请表!J164")&amp;""</f>
        <v/>
      </c>
      <c r="J164" s="10" t="str">
        <f ca="1">INDIRECT("申请表!l164")&amp;""</f>
        <v/>
      </c>
    </row>
    <row r="165" spans="1:10" x14ac:dyDescent="0.25">
      <c r="A165" s="1" t="str">
        <f ca="1">IF(ISNUMBER(INDIRECT("申请表!A165")),INDIRECT("申请表!A165")&amp;"","")</f>
        <v/>
      </c>
      <c r="B165" s="9" t="str">
        <f ca="1">INDIRECT("申请表!B165")&amp;""</f>
        <v/>
      </c>
      <c r="C165" s="10" t="str">
        <f ca="1">IF(INDIRECT("申请表!C165")=申请表!C12,"",INDIRECT("申请表!C165")&amp;"")</f>
        <v/>
      </c>
      <c r="D165" s="10"/>
      <c r="E165" s="10" t="str">
        <f ca="1">INDIRECT("申请表!D165")&amp;""</f>
        <v/>
      </c>
      <c r="F165" s="11" t="str">
        <f ca="1">INDIRECT("申请表!E165")&amp;""</f>
        <v/>
      </c>
      <c r="G165" s="11" t="str">
        <f ca="1">IF(OR(INDIRECT("申请表!F165")=申请表!F8,INDIRECT("申请表!F165")=申请表!F12),"",INDIRECT("申请表!F165")&amp;"")</f>
        <v/>
      </c>
      <c r="H165" s="10" t="str">
        <f ca="1">IF(INDIRECT("申请表!K165")=申请表!K12,"",INDIRECT("申请表!K165")&amp;"")</f>
        <v/>
      </c>
      <c r="I165" s="10" t="str">
        <f ca="1">INDIRECT("申请表!J165")&amp;""</f>
        <v/>
      </c>
      <c r="J165" s="10" t="str">
        <f ca="1">INDIRECT("申请表!l165")&amp;""</f>
        <v/>
      </c>
    </row>
    <row r="166" spans="1:10" x14ac:dyDescent="0.25">
      <c r="A166" s="1" t="str">
        <f ca="1">IF(ISNUMBER(INDIRECT("申请表!A166")),INDIRECT("申请表!A166")&amp;"","")</f>
        <v/>
      </c>
      <c r="B166" s="9" t="str">
        <f ca="1">INDIRECT("申请表!B166")&amp;""</f>
        <v/>
      </c>
      <c r="C166" s="10" t="str">
        <f ca="1">IF(INDIRECT("申请表!C166")=申请表!C12,"",INDIRECT("申请表!C166")&amp;"")</f>
        <v/>
      </c>
      <c r="D166" s="10"/>
      <c r="E166" s="10" t="str">
        <f ca="1">INDIRECT("申请表!D166")&amp;""</f>
        <v/>
      </c>
      <c r="F166" s="11" t="str">
        <f ca="1">INDIRECT("申请表!E166")&amp;""</f>
        <v/>
      </c>
      <c r="G166" s="11" t="str">
        <f ca="1">IF(OR(INDIRECT("申请表!F166")=申请表!F8,INDIRECT("申请表!F166")=申请表!F12),"",INDIRECT("申请表!F166")&amp;"")</f>
        <v/>
      </c>
      <c r="H166" s="10" t="str">
        <f ca="1">IF(INDIRECT("申请表!K166")=申请表!K12,"",INDIRECT("申请表!K166")&amp;"")</f>
        <v/>
      </c>
      <c r="I166" s="10" t="str">
        <f ca="1">INDIRECT("申请表!J166")&amp;""</f>
        <v/>
      </c>
      <c r="J166" s="10" t="str">
        <f ca="1">INDIRECT("申请表!l166")&amp;""</f>
        <v/>
      </c>
    </row>
    <row r="167" spans="1:10" x14ac:dyDescent="0.25">
      <c r="A167" s="1" t="str">
        <f ca="1">IF(ISNUMBER(INDIRECT("申请表!A167")),INDIRECT("申请表!A167")&amp;"","")</f>
        <v/>
      </c>
      <c r="B167" s="9" t="str">
        <f ca="1">INDIRECT("申请表!B167")&amp;""</f>
        <v/>
      </c>
      <c r="C167" s="10" t="str">
        <f ca="1">IF(INDIRECT("申请表!C167")=申请表!C12,"",INDIRECT("申请表!C167")&amp;"")</f>
        <v/>
      </c>
      <c r="D167" s="10"/>
      <c r="E167" s="10" t="str">
        <f ca="1">INDIRECT("申请表!D167")&amp;""</f>
        <v/>
      </c>
      <c r="F167" s="11" t="str">
        <f ca="1">INDIRECT("申请表!E167")&amp;""</f>
        <v/>
      </c>
      <c r="G167" s="11" t="str">
        <f ca="1">IF(OR(INDIRECT("申请表!F167")=申请表!F8,INDIRECT("申请表!F167")=申请表!F12),"",INDIRECT("申请表!F167")&amp;"")</f>
        <v/>
      </c>
      <c r="H167" s="10" t="str">
        <f ca="1">IF(INDIRECT("申请表!K167")=申请表!K12,"",INDIRECT("申请表!K167")&amp;"")</f>
        <v/>
      </c>
      <c r="I167" s="10" t="str">
        <f ca="1">INDIRECT("申请表!J167")&amp;""</f>
        <v/>
      </c>
      <c r="J167" s="10" t="str">
        <f ca="1">INDIRECT("申请表!l167")&amp;""</f>
        <v/>
      </c>
    </row>
    <row r="168" spans="1:10" x14ac:dyDescent="0.25">
      <c r="A168" s="1" t="str">
        <f ca="1">IF(ISNUMBER(INDIRECT("申请表!A168")),INDIRECT("申请表!A168")&amp;"","")</f>
        <v/>
      </c>
      <c r="B168" s="9" t="str">
        <f ca="1">INDIRECT("申请表!B168")&amp;""</f>
        <v/>
      </c>
      <c r="C168" s="10" t="str">
        <f ca="1">IF(INDIRECT("申请表!C168")=申请表!C12,"",INDIRECT("申请表!C168")&amp;"")</f>
        <v/>
      </c>
      <c r="D168" s="10"/>
      <c r="E168" s="10" t="str">
        <f ca="1">INDIRECT("申请表!D168")&amp;""</f>
        <v/>
      </c>
      <c r="F168" s="11" t="str">
        <f ca="1">INDIRECT("申请表!E168")&amp;""</f>
        <v/>
      </c>
      <c r="G168" s="11" t="str">
        <f ca="1">IF(OR(INDIRECT("申请表!F168")=申请表!F8,INDIRECT("申请表!F168")=申请表!F12),"",INDIRECT("申请表!F168")&amp;"")</f>
        <v/>
      </c>
      <c r="H168" s="10" t="str">
        <f ca="1">IF(INDIRECT("申请表!K168")=申请表!K12,"",INDIRECT("申请表!K168")&amp;"")</f>
        <v/>
      </c>
      <c r="I168" s="10" t="str">
        <f ca="1">INDIRECT("申请表!J168")&amp;""</f>
        <v/>
      </c>
      <c r="J168" s="10" t="str">
        <f ca="1">INDIRECT("申请表!l168")&amp;""</f>
        <v/>
      </c>
    </row>
    <row r="169" spans="1:10" x14ac:dyDescent="0.25">
      <c r="A169" s="1" t="str">
        <f ca="1">IF(ISNUMBER(INDIRECT("申请表!A169")),INDIRECT("申请表!A169")&amp;"","")</f>
        <v/>
      </c>
      <c r="B169" s="9" t="str">
        <f ca="1">INDIRECT("申请表!B169")&amp;""</f>
        <v/>
      </c>
      <c r="C169" s="10" t="str">
        <f ca="1">IF(INDIRECT("申请表!C169")=申请表!C12,"",INDIRECT("申请表!C169")&amp;"")</f>
        <v/>
      </c>
      <c r="D169" s="10"/>
      <c r="E169" s="10" t="str">
        <f ca="1">INDIRECT("申请表!D169")&amp;""</f>
        <v/>
      </c>
      <c r="F169" s="11" t="str">
        <f ca="1">INDIRECT("申请表!E169")&amp;""</f>
        <v/>
      </c>
      <c r="G169" s="11" t="str">
        <f ca="1">IF(OR(INDIRECT("申请表!F169")=申请表!F8,INDIRECT("申请表!F169")=申请表!F12),"",INDIRECT("申请表!F169")&amp;"")</f>
        <v/>
      </c>
      <c r="H169" s="10" t="str">
        <f ca="1">IF(INDIRECT("申请表!K169")=申请表!K12,"",INDIRECT("申请表!K169")&amp;"")</f>
        <v/>
      </c>
      <c r="I169" s="10" t="str">
        <f ca="1">INDIRECT("申请表!J169")&amp;""</f>
        <v/>
      </c>
      <c r="J169" s="10" t="str">
        <f ca="1">INDIRECT("申请表!l169")&amp;""</f>
        <v/>
      </c>
    </row>
    <row r="170" spans="1:10" x14ac:dyDescent="0.25">
      <c r="A170" s="1" t="str">
        <f ca="1">IF(ISNUMBER(INDIRECT("申请表!A170")),INDIRECT("申请表!A170")&amp;"","")</f>
        <v/>
      </c>
      <c r="B170" s="9" t="str">
        <f ca="1">INDIRECT("申请表!B170")&amp;""</f>
        <v/>
      </c>
      <c r="C170" s="10" t="str">
        <f ca="1">IF(INDIRECT("申请表!C170")=申请表!C12,"",INDIRECT("申请表!C170")&amp;"")</f>
        <v/>
      </c>
      <c r="D170" s="10"/>
      <c r="E170" s="10" t="str">
        <f ca="1">INDIRECT("申请表!D170")&amp;""</f>
        <v/>
      </c>
      <c r="F170" s="11" t="str">
        <f ca="1">INDIRECT("申请表!E170")&amp;""</f>
        <v/>
      </c>
      <c r="G170" s="11" t="str">
        <f ca="1">IF(OR(INDIRECT("申请表!F170")=申请表!F8,INDIRECT("申请表!F170")=申请表!F12),"",INDIRECT("申请表!F170")&amp;"")</f>
        <v/>
      </c>
      <c r="H170" s="10" t="str">
        <f ca="1">IF(INDIRECT("申请表!K170")=申请表!K12,"",INDIRECT("申请表!K170")&amp;"")</f>
        <v/>
      </c>
      <c r="I170" s="10" t="str">
        <f ca="1">INDIRECT("申请表!J170")&amp;""</f>
        <v/>
      </c>
      <c r="J170" s="10" t="str">
        <f ca="1">INDIRECT("申请表!l170")&amp;""</f>
        <v/>
      </c>
    </row>
    <row r="171" spans="1:10" x14ac:dyDescent="0.25">
      <c r="A171" s="1" t="str">
        <f ca="1">IF(ISNUMBER(INDIRECT("申请表!A171")),INDIRECT("申请表!A171")&amp;"","")</f>
        <v/>
      </c>
      <c r="B171" s="9" t="str">
        <f ca="1">INDIRECT("申请表!B171")&amp;""</f>
        <v/>
      </c>
      <c r="C171" s="10" t="str">
        <f ca="1">IF(INDIRECT("申请表!C171")=申请表!C12,"",INDIRECT("申请表!C171")&amp;"")</f>
        <v/>
      </c>
      <c r="D171" s="10"/>
      <c r="E171" s="10" t="str">
        <f ca="1">INDIRECT("申请表!D171")&amp;""</f>
        <v/>
      </c>
      <c r="F171" s="11" t="str">
        <f ca="1">INDIRECT("申请表!E171")&amp;""</f>
        <v/>
      </c>
      <c r="G171" s="11" t="str">
        <f ca="1">IF(OR(INDIRECT("申请表!F171")=申请表!F8,INDIRECT("申请表!F171")=申请表!F12),"",INDIRECT("申请表!F171")&amp;"")</f>
        <v/>
      </c>
      <c r="H171" s="10" t="str">
        <f ca="1">IF(INDIRECT("申请表!K171")=申请表!K12,"",INDIRECT("申请表!K171")&amp;"")</f>
        <v/>
      </c>
      <c r="I171" s="10" t="str">
        <f ca="1">INDIRECT("申请表!J171")&amp;""</f>
        <v/>
      </c>
      <c r="J171" s="10" t="str">
        <f ca="1">INDIRECT("申请表!l171")&amp;""</f>
        <v/>
      </c>
    </row>
    <row r="172" spans="1:10" x14ac:dyDescent="0.25">
      <c r="A172" s="1" t="str">
        <f ca="1">IF(ISNUMBER(INDIRECT("申请表!A172")),INDIRECT("申请表!A172")&amp;"","")</f>
        <v/>
      </c>
      <c r="B172" s="9" t="str">
        <f ca="1">INDIRECT("申请表!B172")&amp;""</f>
        <v/>
      </c>
      <c r="C172" s="10" t="str">
        <f ca="1">IF(INDIRECT("申请表!C172")=申请表!C12,"",INDIRECT("申请表!C172")&amp;"")</f>
        <v/>
      </c>
      <c r="D172" s="10"/>
      <c r="E172" s="10" t="str">
        <f ca="1">INDIRECT("申请表!D172")&amp;""</f>
        <v/>
      </c>
      <c r="F172" s="11" t="str">
        <f ca="1">INDIRECT("申请表!E172")&amp;""</f>
        <v/>
      </c>
      <c r="G172" s="11" t="str">
        <f ca="1">IF(OR(INDIRECT("申请表!F172")=申请表!F8,INDIRECT("申请表!F172")=申请表!F12),"",INDIRECT("申请表!F172")&amp;"")</f>
        <v/>
      </c>
      <c r="H172" s="10" t="str">
        <f ca="1">IF(INDIRECT("申请表!K172")=申请表!K12,"",INDIRECT("申请表!K172")&amp;"")</f>
        <v/>
      </c>
      <c r="I172" s="10" t="str">
        <f ca="1">INDIRECT("申请表!J172")&amp;""</f>
        <v/>
      </c>
      <c r="J172" s="10" t="str">
        <f ca="1">INDIRECT("申请表!l172")&amp;""</f>
        <v/>
      </c>
    </row>
    <row r="173" spans="1:10" x14ac:dyDescent="0.25">
      <c r="A173" s="1" t="str">
        <f ca="1">IF(ISNUMBER(INDIRECT("申请表!A173")),INDIRECT("申请表!A173")&amp;"","")</f>
        <v/>
      </c>
      <c r="B173" s="9" t="str">
        <f ca="1">INDIRECT("申请表!B173")&amp;""</f>
        <v/>
      </c>
      <c r="C173" s="10" t="str">
        <f ca="1">IF(INDIRECT("申请表!C173")=申请表!C12,"",INDIRECT("申请表!C173")&amp;"")</f>
        <v/>
      </c>
      <c r="D173" s="10"/>
      <c r="E173" s="10" t="str">
        <f ca="1">INDIRECT("申请表!D173")&amp;""</f>
        <v/>
      </c>
      <c r="F173" s="11" t="str">
        <f ca="1">INDIRECT("申请表!E173")&amp;""</f>
        <v/>
      </c>
      <c r="G173" s="11" t="str">
        <f ca="1">IF(OR(INDIRECT("申请表!F173")=申请表!F8,INDIRECT("申请表!F173")=申请表!F12),"",INDIRECT("申请表!F173")&amp;"")</f>
        <v/>
      </c>
      <c r="H173" s="10" t="str">
        <f ca="1">IF(INDIRECT("申请表!K173")=申请表!K12,"",INDIRECT("申请表!K173")&amp;"")</f>
        <v/>
      </c>
      <c r="I173" s="10" t="str">
        <f ca="1">INDIRECT("申请表!J173")&amp;""</f>
        <v/>
      </c>
      <c r="J173" s="10" t="str">
        <f ca="1">INDIRECT("申请表!l173")&amp;""</f>
        <v/>
      </c>
    </row>
    <row r="174" spans="1:10" x14ac:dyDescent="0.25">
      <c r="A174" s="1" t="str">
        <f ca="1">IF(ISNUMBER(INDIRECT("申请表!A174")),INDIRECT("申请表!A174")&amp;"","")</f>
        <v/>
      </c>
      <c r="B174" s="9" t="str">
        <f ca="1">INDIRECT("申请表!B174")&amp;""</f>
        <v/>
      </c>
      <c r="C174" s="10" t="str">
        <f ca="1">IF(INDIRECT("申请表!C174")=申请表!C12,"",INDIRECT("申请表!C174")&amp;"")</f>
        <v/>
      </c>
      <c r="D174" s="10"/>
      <c r="E174" s="10" t="str">
        <f ca="1">INDIRECT("申请表!D174")&amp;""</f>
        <v/>
      </c>
      <c r="F174" s="11" t="str">
        <f ca="1">INDIRECT("申请表!E174")&amp;""</f>
        <v/>
      </c>
      <c r="G174" s="11" t="str">
        <f ca="1">IF(OR(INDIRECT("申请表!F174")=申请表!F8,INDIRECT("申请表!F174")=申请表!F12),"",INDIRECT("申请表!F174")&amp;"")</f>
        <v/>
      </c>
      <c r="H174" s="10" t="str">
        <f ca="1">IF(INDIRECT("申请表!K174")=申请表!K12,"",INDIRECT("申请表!K174")&amp;"")</f>
        <v/>
      </c>
      <c r="I174" s="10" t="str">
        <f ca="1">INDIRECT("申请表!J174")&amp;""</f>
        <v/>
      </c>
      <c r="J174" s="10" t="str">
        <f ca="1">INDIRECT("申请表!l174")&amp;""</f>
        <v/>
      </c>
    </row>
    <row r="175" spans="1:10" x14ac:dyDescent="0.25">
      <c r="A175" s="1" t="str">
        <f ca="1">IF(ISNUMBER(INDIRECT("申请表!A175")),INDIRECT("申请表!A175")&amp;"","")</f>
        <v/>
      </c>
      <c r="B175" s="9" t="str">
        <f ca="1">INDIRECT("申请表!B175")&amp;""</f>
        <v/>
      </c>
      <c r="C175" s="10" t="str">
        <f ca="1">IF(INDIRECT("申请表!C175")=申请表!C12,"",INDIRECT("申请表!C175")&amp;"")</f>
        <v/>
      </c>
      <c r="D175" s="10"/>
      <c r="E175" s="10" t="str">
        <f ca="1">INDIRECT("申请表!D175")&amp;""</f>
        <v/>
      </c>
      <c r="F175" s="11" t="str">
        <f ca="1">INDIRECT("申请表!E175")&amp;""</f>
        <v/>
      </c>
      <c r="G175" s="11" t="str">
        <f ca="1">IF(OR(INDIRECT("申请表!F175")=申请表!F8,INDIRECT("申请表!F175")=申请表!F12),"",INDIRECT("申请表!F175")&amp;"")</f>
        <v/>
      </c>
      <c r="H175" s="10" t="str">
        <f ca="1">IF(INDIRECT("申请表!K175")=申请表!K12,"",INDIRECT("申请表!K175")&amp;"")</f>
        <v/>
      </c>
      <c r="I175" s="10" t="str">
        <f ca="1">INDIRECT("申请表!J175")&amp;""</f>
        <v/>
      </c>
      <c r="J175" s="10" t="str">
        <f ca="1">INDIRECT("申请表!l175")&amp;""</f>
        <v/>
      </c>
    </row>
    <row r="176" spans="1:10" x14ac:dyDescent="0.25">
      <c r="A176" s="1" t="str">
        <f ca="1">IF(ISNUMBER(INDIRECT("申请表!A176")),INDIRECT("申请表!A176")&amp;"","")</f>
        <v/>
      </c>
      <c r="B176" s="9" t="str">
        <f ca="1">INDIRECT("申请表!B176")&amp;""</f>
        <v/>
      </c>
      <c r="C176" s="10" t="str">
        <f ca="1">IF(INDIRECT("申请表!C176")=申请表!C12,"",INDIRECT("申请表!C176")&amp;"")</f>
        <v/>
      </c>
      <c r="D176" s="10"/>
      <c r="E176" s="10" t="str">
        <f ca="1">INDIRECT("申请表!D176")&amp;""</f>
        <v/>
      </c>
      <c r="F176" s="11" t="str">
        <f ca="1">INDIRECT("申请表!E176")&amp;""</f>
        <v/>
      </c>
      <c r="G176" s="11" t="str">
        <f ca="1">IF(OR(INDIRECT("申请表!F176")=申请表!F8,INDIRECT("申请表!F176")=申请表!F12),"",INDIRECT("申请表!F176")&amp;"")</f>
        <v/>
      </c>
      <c r="H176" s="10" t="str">
        <f ca="1">IF(INDIRECT("申请表!K176")=申请表!K12,"",INDIRECT("申请表!K176")&amp;"")</f>
        <v/>
      </c>
      <c r="I176" s="10" t="str">
        <f ca="1">INDIRECT("申请表!J176")&amp;""</f>
        <v/>
      </c>
      <c r="J176" s="10" t="str">
        <f ca="1">INDIRECT("申请表!l176")&amp;""</f>
        <v/>
      </c>
    </row>
    <row r="177" spans="1:10" x14ac:dyDescent="0.25">
      <c r="A177" s="1" t="str">
        <f ca="1">IF(ISNUMBER(INDIRECT("申请表!A177")),INDIRECT("申请表!A177")&amp;"","")</f>
        <v/>
      </c>
      <c r="B177" s="9" t="str">
        <f ca="1">INDIRECT("申请表!B177")&amp;""</f>
        <v/>
      </c>
      <c r="C177" s="10" t="str">
        <f ca="1">IF(INDIRECT("申请表!C177")=申请表!C12,"",INDIRECT("申请表!C177")&amp;"")</f>
        <v/>
      </c>
      <c r="D177" s="10"/>
      <c r="E177" s="10" t="str">
        <f ca="1">INDIRECT("申请表!D177")&amp;""</f>
        <v/>
      </c>
      <c r="F177" s="11" t="str">
        <f ca="1">INDIRECT("申请表!E177")&amp;""</f>
        <v/>
      </c>
      <c r="G177" s="11" t="str">
        <f ca="1">IF(OR(INDIRECT("申请表!F177")=申请表!F8,INDIRECT("申请表!F177")=申请表!F12),"",INDIRECT("申请表!F177")&amp;"")</f>
        <v/>
      </c>
      <c r="H177" s="10" t="str">
        <f ca="1">IF(INDIRECT("申请表!K177")=申请表!K12,"",INDIRECT("申请表!K177")&amp;"")</f>
        <v/>
      </c>
      <c r="I177" s="10" t="str">
        <f ca="1">INDIRECT("申请表!J177")&amp;""</f>
        <v/>
      </c>
      <c r="J177" s="10" t="str">
        <f ca="1">INDIRECT("申请表!l177")&amp;""</f>
        <v/>
      </c>
    </row>
    <row r="178" spans="1:10" x14ac:dyDescent="0.25">
      <c r="A178" s="1" t="str">
        <f ca="1">IF(ISNUMBER(INDIRECT("申请表!A178")),INDIRECT("申请表!A178")&amp;"","")</f>
        <v/>
      </c>
      <c r="B178" s="9" t="str">
        <f ca="1">INDIRECT("申请表!B178")&amp;""</f>
        <v/>
      </c>
      <c r="C178" s="10" t="str">
        <f ca="1">IF(INDIRECT("申请表!C178")=申请表!C12,"",INDIRECT("申请表!C178")&amp;"")</f>
        <v/>
      </c>
      <c r="D178" s="10"/>
      <c r="E178" s="10" t="str">
        <f ca="1">INDIRECT("申请表!D178")&amp;""</f>
        <v/>
      </c>
      <c r="F178" s="11" t="str">
        <f ca="1">INDIRECT("申请表!E178")&amp;""</f>
        <v/>
      </c>
      <c r="G178" s="11" t="str">
        <f ca="1">IF(OR(INDIRECT("申请表!F178")=申请表!F8,INDIRECT("申请表!F178")=申请表!F12),"",INDIRECT("申请表!F178")&amp;"")</f>
        <v/>
      </c>
      <c r="H178" s="10" t="str">
        <f ca="1">IF(INDIRECT("申请表!K178")=申请表!K12,"",INDIRECT("申请表!K178")&amp;"")</f>
        <v/>
      </c>
      <c r="I178" s="10" t="str">
        <f ca="1">INDIRECT("申请表!J178")&amp;""</f>
        <v/>
      </c>
      <c r="J178" s="10" t="str">
        <f ca="1">INDIRECT("申请表!l178")&amp;""</f>
        <v/>
      </c>
    </row>
    <row r="179" spans="1:10" x14ac:dyDescent="0.25">
      <c r="A179" s="1" t="str">
        <f ca="1">IF(ISNUMBER(INDIRECT("申请表!A179")),INDIRECT("申请表!A179")&amp;"","")</f>
        <v/>
      </c>
      <c r="B179" s="9" t="str">
        <f ca="1">INDIRECT("申请表!B179")&amp;""</f>
        <v/>
      </c>
      <c r="C179" s="10" t="str">
        <f ca="1">IF(INDIRECT("申请表!C179")=申请表!C12,"",INDIRECT("申请表!C179")&amp;"")</f>
        <v/>
      </c>
      <c r="D179" s="10"/>
      <c r="E179" s="10" t="str">
        <f ca="1">INDIRECT("申请表!D179")&amp;""</f>
        <v/>
      </c>
      <c r="F179" s="11" t="str">
        <f ca="1">INDIRECT("申请表!E179")&amp;""</f>
        <v/>
      </c>
      <c r="G179" s="11" t="str">
        <f ca="1">IF(OR(INDIRECT("申请表!F179")=申请表!F8,INDIRECT("申请表!F179")=申请表!F12),"",INDIRECT("申请表!F179")&amp;"")</f>
        <v/>
      </c>
      <c r="H179" s="10" t="str">
        <f ca="1">IF(INDIRECT("申请表!K179")=申请表!K12,"",INDIRECT("申请表!K179")&amp;"")</f>
        <v/>
      </c>
      <c r="I179" s="10" t="str">
        <f ca="1">INDIRECT("申请表!J179")&amp;""</f>
        <v/>
      </c>
      <c r="J179" s="10" t="str">
        <f ca="1">INDIRECT("申请表!l179")&amp;""</f>
        <v/>
      </c>
    </row>
    <row r="180" spans="1:10" x14ac:dyDescent="0.25">
      <c r="A180" s="1" t="str">
        <f ca="1">IF(ISNUMBER(INDIRECT("申请表!A180")),INDIRECT("申请表!A180")&amp;"","")</f>
        <v/>
      </c>
      <c r="B180" s="9" t="str">
        <f ca="1">INDIRECT("申请表!B180")&amp;""</f>
        <v/>
      </c>
      <c r="C180" s="10" t="str">
        <f ca="1">IF(INDIRECT("申请表!C180")=申请表!C12,"",INDIRECT("申请表!C180")&amp;"")</f>
        <v/>
      </c>
      <c r="D180" s="10"/>
      <c r="E180" s="10" t="str">
        <f ca="1">INDIRECT("申请表!D180")&amp;""</f>
        <v/>
      </c>
      <c r="F180" s="11" t="str">
        <f ca="1">INDIRECT("申请表!E180")&amp;""</f>
        <v/>
      </c>
      <c r="G180" s="11" t="str">
        <f ca="1">IF(OR(INDIRECT("申请表!F180")=申请表!F8,INDIRECT("申请表!F180")=申请表!F12),"",INDIRECT("申请表!F180")&amp;"")</f>
        <v/>
      </c>
      <c r="H180" s="10" t="str">
        <f ca="1">IF(INDIRECT("申请表!K180")=申请表!K12,"",INDIRECT("申请表!K180")&amp;"")</f>
        <v/>
      </c>
      <c r="I180" s="10" t="str">
        <f ca="1">INDIRECT("申请表!J180")&amp;""</f>
        <v/>
      </c>
      <c r="J180" s="10" t="str">
        <f ca="1">INDIRECT("申请表!l180")&amp;""</f>
        <v/>
      </c>
    </row>
    <row r="181" spans="1:10" x14ac:dyDescent="0.25">
      <c r="A181" s="1" t="str">
        <f ca="1">IF(ISNUMBER(INDIRECT("申请表!A181")),INDIRECT("申请表!A181")&amp;"","")</f>
        <v/>
      </c>
      <c r="B181" s="9" t="str">
        <f ca="1">INDIRECT("申请表!B181")&amp;""</f>
        <v/>
      </c>
      <c r="C181" s="10" t="str">
        <f ca="1">IF(INDIRECT("申请表!C181")=申请表!C12,"",INDIRECT("申请表!C181")&amp;"")</f>
        <v/>
      </c>
      <c r="D181" s="10"/>
      <c r="E181" s="10" t="str">
        <f ca="1">INDIRECT("申请表!D181")&amp;""</f>
        <v/>
      </c>
      <c r="F181" s="11" t="str">
        <f ca="1">INDIRECT("申请表!E181")&amp;""</f>
        <v/>
      </c>
      <c r="G181" s="11" t="str">
        <f ca="1">IF(OR(INDIRECT("申请表!F181")=申请表!F8,INDIRECT("申请表!F181")=申请表!F12),"",INDIRECT("申请表!F181")&amp;"")</f>
        <v/>
      </c>
      <c r="H181" s="10" t="str">
        <f ca="1">IF(INDIRECT("申请表!K181")=申请表!K12,"",INDIRECT("申请表!K181")&amp;"")</f>
        <v/>
      </c>
      <c r="I181" s="10" t="str">
        <f ca="1">INDIRECT("申请表!J181")&amp;""</f>
        <v/>
      </c>
      <c r="J181" s="10" t="str">
        <f ca="1">INDIRECT("申请表!l181")&amp;""</f>
        <v/>
      </c>
    </row>
    <row r="182" spans="1:10" x14ac:dyDescent="0.25">
      <c r="A182" s="1" t="str">
        <f ca="1">IF(ISNUMBER(INDIRECT("申请表!A182")),INDIRECT("申请表!A182")&amp;"","")</f>
        <v/>
      </c>
      <c r="B182" s="9" t="str">
        <f ca="1">INDIRECT("申请表!B182")&amp;""</f>
        <v/>
      </c>
      <c r="C182" s="10" t="str">
        <f ca="1">IF(INDIRECT("申请表!C182")=申请表!C12,"",INDIRECT("申请表!C182")&amp;"")</f>
        <v/>
      </c>
      <c r="D182" s="10"/>
      <c r="E182" s="10" t="str">
        <f ca="1">INDIRECT("申请表!D182")&amp;""</f>
        <v/>
      </c>
      <c r="F182" s="11" t="str">
        <f ca="1">INDIRECT("申请表!E182")&amp;""</f>
        <v/>
      </c>
      <c r="G182" s="11" t="str">
        <f ca="1">IF(OR(INDIRECT("申请表!F182")=申请表!F8,INDIRECT("申请表!F182")=申请表!F12),"",INDIRECT("申请表!F182")&amp;"")</f>
        <v/>
      </c>
      <c r="H182" s="10" t="str">
        <f ca="1">IF(INDIRECT("申请表!K182")=申请表!K12,"",INDIRECT("申请表!K182")&amp;"")</f>
        <v/>
      </c>
      <c r="I182" s="10" t="str">
        <f ca="1">INDIRECT("申请表!J182")&amp;""</f>
        <v/>
      </c>
      <c r="J182" s="10" t="str">
        <f ca="1">INDIRECT("申请表!l182")&amp;""</f>
        <v/>
      </c>
    </row>
    <row r="183" spans="1:10" x14ac:dyDescent="0.25">
      <c r="A183" s="1" t="str">
        <f ca="1">IF(ISNUMBER(INDIRECT("申请表!A183")),INDIRECT("申请表!A183")&amp;"","")</f>
        <v/>
      </c>
      <c r="B183" s="9" t="str">
        <f ca="1">INDIRECT("申请表!B183")&amp;""</f>
        <v/>
      </c>
      <c r="C183" s="10" t="str">
        <f ca="1">IF(INDIRECT("申请表!C183")=申请表!C12,"",INDIRECT("申请表!C183")&amp;"")</f>
        <v/>
      </c>
      <c r="D183" s="10"/>
      <c r="E183" s="10" t="str">
        <f ca="1">INDIRECT("申请表!D183")&amp;""</f>
        <v/>
      </c>
      <c r="F183" s="11" t="str">
        <f ca="1">INDIRECT("申请表!E183")&amp;""</f>
        <v/>
      </c>
      <c r="G183" s="11" t="str">
        <f ca="1">IF(OR(INDIRECT("申请表!F183")=申请表!F8,INDIRECT("申请表!F183")=申请表!F12),"",INDIRECT("申请表!F183")&amp;"")</f>
        <v/>
      </c>
      <c r="H183" s="10" t="str">
        <f ca="1">IF(INDIRECT("申请表!K183")=申请表!K12,"",INDIRECT("申请表!K183")&amp;"")</f>
        <v/>
      </c>
      <c r="I183" s="10" t="str">
        <f ca="1">INDIRECT("申请表!J183")&amp;""</f>
        <v/>
      </c>
      <c r="J183" s="10" t="str">
        <f ca="1">INDIRECT("申请表!l183")&amp;""</f>
        <v/>
      </c>
    </row>
    <row r="184" spans="1:10" x14ac:dyDescent="0.25">
      <c r="A184" s="1" t="str">
        <f ca="1">IF(ISNUMBER(INDIRECT("申请表!A184")),INDIRECT("申请表!A184")&amp;"","")</f>
        <v/>
      </c>
      <c r="B184" s="9" t="str">
        <f ca="1">INDIRECT("申请表!B184")&amp;""</f>
        <v/>
      </c>
      <c r="C184" s="10" t="str">
        <f ca="1">IF(INDIRECT("申请表!C184")=申请表!C12,"",INDIRECT("申请表!C184")&amp;"")</f>
        <v/>
      </c>
      <c r="D184" s="10"/>
      <c r="E184" s="10" t="str">
        <f ca="1">INDIRECT("申请表!D184")&amp;""</f>
        <v/>
      </c>
      <c r="F184" s="11" t="str">
        <f ca="1">INDIRECT("申请表!E184")&amp;""</f>
        <v/>
      </c>
      <c r="G184" s="11" t="str">
        <f ca="1">IF(OR(INDIRECT("申请表!F184")=申请表!F8,INDIRECT("申请表!F184")=申请表!F12),"",INDIRECT("申请表!F184")&amp;"")</f>
        <v/>
      </c>
      <c r="H184" s="10" t="str">
        <f ca="1">IF(INDIRECT("申请表!K184")=申请表!K12,"",INDIRECT("申请表!K184")&amp;"")</f>
        <v/>
      </c>
      <c r="I184" s="10" t="str">
        <f ca="1">INDIRECT("申请表!J184")&amp;""</f>
        <v/>
      </c>
      <c r="J184" s="10" t="str">
        <f ca="1">INDIRECT("申请表!l184")&amp;""</f>
        <v/>
      </c>
    </row>
    <row r="185" spans="1:10" x14ac:dyDescent="0.25">
      <c r="A185" s="1" t="str">
        <f ca="1">IF(ISNUMBER(INDIRECT("申请表!A185")),INDIRECT("申请表!A185")&amp;"","")</f>
        <v/>
      </c>
      <c r="B185" s="9" t="str">
        <f ca="1">INDIRECT("申请表!B185")&amp;""</f>
        <v/>
      </c>
      <c r="C185" s="10" t="str">
        <f ca="1">IF(INDIRECT("申请表!C185")=申请表!C12,"",INDIRECT("申请表!C185")&amp;"")</f>
        <v/>
      </c>
      <c r="D185" s="10"/>
      <c r="E185" s="10" t="str">
        <f ca="1">INDIRECT("申请表!D185")&amp;""</f>
        <v/>
      </c>
      <c r="F185" s="11" t="str">
        <f ca="1">INDIRECT("申请表!E185")&amp;""</f>
        <v/>
      </c>
      <c r="G185" s="11" t="str">
        <f ca="1">IF(OR(INDIRECT("申请表!F185")=申请表!F8,INDIRECT("申请表!F185")=申请表!F12),"",INDIRECT("申请表!F185")&amp;"")</f>
        <v/>
      </c>
      <c r="H185" s="10" t="str">
        <f ca="1">IF(INDIRECT("申请表!K185")=申请表!K12,"",INDIRECT("申请表!K185")&amp;"")</f>
        <v/>
      </c>
      <c r="I185" s="10" t="str">
        <f ca="1">INDIRECT("申请表!J185")&amp;""</f>
        <v/>
      </c>
      <c r="J185" s="10" t="str">
        <f ca="1">INDIRECT("申请表!l185")&amp;""</f>
        <v/>
      </c>
    </row>
    <row r="186" spans="1:10" x14ac:dyDescent="0.25">
      <c r="A186" s="1" t="str">
        <f ca="1">IF(ISNUMBER(INDIRECT("申请表!A186")),INDIRECT("申请表!A186")&amp;"","")</f>
        <v/>
      </c>
      <c r="B186" s="9" t="str">
        <f ca="1">INDIRECT("申请表!B186")&amp;""</f>
        <v/>
      </c>
      <c r="C186" s="10" t="str">
        <f ca="1">IF(INDIRECT("申请表!C186")=申请表!C12,"",INDIRECT("申请表!C186")&amp;"")</f>
        <v/>
      </c>
      <c r="D186" s="10"/>
      <c r="E186" s="10" t="str">
        <f ca="1">INDIRECT("申请表!D186")&amp;""</f>
        <v/>
      </c>
      <c r="F186" s="11" t="str">
        <f ca="1">INDIRECT("申请表!E186")&amp;""</f>
        <v/>
      </c>
      <c r="G186" s="11" t="str">
        <f ca="1">IF(OR(INDIRECT("申请表!F186")=申请表!F8,INDIRECT("申请表!F186")=申请表!F12),"",INDIRECT("申请表!F186")&amp;"")</f>
        <v/>
      </c>
      <c r="H186" s="10" t="str">
        <f ca="1">IF(INDIRECT("申请表!K186")=申请表!K12,"",INDIRECT("申请表!K186")&amp;"")</f>
        <v/>
      </c>
      <c r="I186" s="10" t="str">
        <f ca="1">INDIRECT("申请表!J186")&amp;""</f>
        <v/>
      </c>
      <c r="J186" s="10" t="str">
        <f ca="1">INDIRECT("申请表!l186")&amp;""</f>
        <v/>
      </c>
    </row>
    <row r="187" spans="1:10" x14ac:dyDescent="0.25">
      <c r="A187" s="1" t="str">
        <f ca="1">IF(ISNUMBER(INDIRECT("申请表!A187")),INDIRECT("申请表!A187")&amp;"","")</f>
        <v/>
      </c>
      <c r="B187" s="9" t="str">
        <f ca="1">INDIRECT("申请表!B187")&amp;""</f>
        <v/>
      </c>
      <c r="C187" s="10" t="str">
        <f ca="1">IF(INDIRECT("申请表!C187")=申请表!C12,"",INDIRECT("申请表!C187")&amp;"")</f>
        <v/>
      </c>
      <c r="D187" s="10"/>
      <c r="E187" s="10" t="str">
        <f ca="1">INDIRECT("申请表!D187")&amp;""</f>
        <v/>
      </c>
      <c r="F187" s="11" t="str">
        <f ca="1">INDIRECT("申请表!E187")&amp;""</f>
        <v/>
      </c>
      <c r="G187" s="11" t="str">
        <f ca="1">IF(OR(INDIRECT("申请表!F187")=申请表!F8,INDIRECT("申请表!F187")=申请表!F12),"",INDIRECT("申请表!F187")&amp;"")</f>
        <v/>
      </c>
      <c r="H187" s="10" t="str">
        <f ca="1">IF(INDIRECT("申请表!K187")=申请表!K12,"",INDIRECT("申请表!K187")&amp;"")</f>
        <v/>
      </c>
      <c r="I187" s="10" t="str">
        <f ca="1">INDIRECT("申请表!J187")&amp;""</f>
        <v/>
      </c>
      <c r="J187" s="10" t="str">
        <f ca="1">INDIRECT("申请表!l187")&amp;""</f>
        <v/>
      </c>
    </row>
    <row r="188" spans="1:10" x14ac:dyDescent="0.25">
      <c r="A188" s="1" t="str">
        <f ca="1">IF(ISNUMBER(INDIRECT("申请表!A188")),INDIRECT("申请表!A188")&amp;"","")</f>
        <v/>
      </c>
      <c r="B188" s="9" t="str">
        <f ca="1">INDIRECT("申请表!B188")&amp;""</f>
        <v/>
      </c>
      <c r="C188" s="10" t="str">
        <f ca="1">IF(INDIRECT("申请表!C188")=申请表!C12,"",INDIRECT("申请表!C188")&amp;"")</f>
        <v/>
      </c>
      <c r="D188" s="10"/>
      <c r="E188" s="10" t="str">
        <f ca="1">INDIRECT("申请表!D188")&amp;""</f>
        <v/>
      </c>
      <c r="F188" s="11" t="str">
        <f ca="1">INDIRECT("申请表!E188")&amp;""</f>
        <v/>
      </c>
      <c r="G188" s="11" t="str">
        <f ca="1">IF(OR(INDIRECT("申请表!F188")=申请表!F8,INDIRECT("申请表!F188")=申请表!F12),"",INDIRECT("申请表!F188")&amp;"")</f>
        <v/>
      </c>
      <c r="H188" s="10" t="str">
        <f ca="1">IF(INDIRECT("申请表!K188")=申请表!K12,"",INDIRECT("申请表!K188")&amp;"")</f>
        <v/>
      </c>
      <c r="I188" s="10" t="str">
        <f ca="1">INDIRECT("申请表!J188")&amp;""</f>
        <v/>
      </c>
      <c r="J188" s="10" t="str">
        <f ca="1">INDIRECT("申请表!l188")&amp;""</f>
        <v/>
      </c>
    </row>
    <row r="189" spans="1:10" x14ac:dyDescent="0.25">
      <c r="A189" s="1" t="str">
        <f ca="1">IF(ISNUMBER(INDIRECT("申请表!A189")),INDIRECT("申请表!A189")&amp;"","")</f>
        <v/>
      </c>
      <c r="B189" s="9" t="str">
        <f ca="1">INDIRECT("申请表!B189")&amp;""</f>
        <v/>
      </c>
      <c r="C189" s="10" t="str">
        <f ca="1">IF(INDIRECT("申请表!C189")=申请表!C12,"",INDIRECT("申请表!C189")&amp;"")</f>
        <v/>
      </c>
      <c r="D189" s="10"/>
      <c r="E189" s="10" t="str">
        <f ca="1">INDIRECT("申请表!D189")&amp;""</f>
        <v/>
      </c>
      <c r="F189" s="11" t="str">
        <f ca="1">INDIRECT("申请表!E189")&amp;""</f>
        <v/>
      </c>
      <c r="G189" s="11" t="str">
        <f ca="1">IF(OR(INDIRECT("申请表!F189")=申请表!F8,INDIRECT("申请表!F189")=申请表!F12),"",INDIRECT("申请表!F189")&amp;"")</f>
        <v/>
      </c>
      <c r="H189" s="10" t="str">
        <f ca="1">IF(INDIRECT("申请表!K189")=申请表!K12,"",INDIRECT("申请表!K189")&amp;"")</f>
        <v/>
      </c>
      <c r="I189" s="10" t="str">
        <f ca="1">INDIRECT("申请表!J189")&amp;""</f>
        <v/>
      </c>
      <c r="J189" s="10" t="str">
        <f ca="1">INDIRECT("申请表!l189")&amp;""</f>
        <v/>
      </c>
    </row>
    <row r="190" spans="1:10" x14ac:dyDescent="0.25">
      <c r="A190" s="1" t="str">
        <f ca="1">IF(ISNUMBER(INDIRECT("申请表!A190")),INDIRECT("申请表!A190")&amp;"","")</f>
        <v/>
      </c>
      <c r="B190" s="9" t="str">
        <f ca="1">INDIRECT("申请表!B190")&amp;""</f>
        <v/>
      </c>
      <c r="C190" s="10" t="str">
        <f ca="1">IF(INDIRECT("申请表!C190")=申请表!C12,"",INDIRECT("申请表!C190")&amp;"")</f>
        <v/>
      </c>
      <c r="D190" s="10"/>
      <c r="E190" s="10" t="str">
        <f ca="1">INDIRECT("申请表!D190")&amp;""</f>
        <v/>
      </c>
      <c r="F190" s="11" t="str">
        <f ca="1">INDIRECT("申请表!E190")&amp;""</f>
        <v/>
      </c>
      <c r="G190" s="11" t="str">
        <f ca="1">IF(OR(INDIRECT("申请表!F190")=申请表!F8,INDIRECT("申请表!F190")=申请表!F12),"",INDIRECT("申请表!F190")&amp;"")</f>
        <v/>
      </c>
      <c r="H190" s="10" t="str">
        <f ca="1">IF(INDIRECT("申请表!K190")=申请表!K12,"",INDIRECT("申请表!K190")&amp;"")</f>
        <v/>
      </c>
      <c r="I190" s="10" t="str">
        <f ca="1">INDIRECT("申请表!J190")&amp;""</f>
        <v/>
      </c>
      <c r="J190" s="10" t="str">
        <f ca="1">INDIRECT("申请表!l190")&amp;""</f>
        <v/>
      </c>
    </row>
    <row r="191" spans="1:10" x14ac:dyDescent="0.25">
      <c r="A191" s="1" t="str">
        <f ca="1">IF(ISNUMBER(INDIRECT("申请表!A191")),INDIRECT("申请表!A191")&amp;"","")</f>
        <v/>
      </c>
      <c r="B191" s="9" t="str">
        <f ca="1">INDIRECT("申请表!B191")&amp;""</f>
        <v/>
      </c>
      <c r="C191" s="10" t="str">
        <f ca="1">IF(INDIRECT("申请表!C191")=申请表!C12,"",INDIRECT("申请表!C191")&amp;"")</f>
        <v/>
      </c>
      <c r="D191" s="10"/>
      <c r="E191" s="10" t="str">
        <f ca="1">INDIRECT("申请表!D191")&amp;""</f>
        <v/>
      </c>
      <c r="F191" s="11" t="str">
        <f ca="1">INDIRECT("申请表!E191")&amp;""</f>
        <v/>
      </c>
      <c r="G191" s="11" t="str">
        <f ca="1">IF(OR(INDIRECT("申请表!F191")=申请表!F8,INDIRECT("申请表!F191")=申请表!F12),"",INDIRECT("申请表!F191")&amp;"")</f>
        <v/>
      </c>
      <c r="H191" s="10" t="str">
        <f ca="1">IF(INDIRECT("申请表!K191")=申请表!K12,"",INDIRECT("申请表!K191")&amp;"")</f>
        <v/>
      </c>
      <c r="I191" s="10" t="str">
        <f ca="1">INDIRECT("申请表!J191")&amp;""</f>
        <v/>
      </c>
      <c r="J191" s="10" t="str">
        <f ca="1">INDIRECT("申请表!l191")&amp;""</f>
        <v/>
      </c>
    </row>
    <row r="192" spans="1:10" x14ac:dyDescent="0.25">
      <c r="A192" s="1" t="str">
        <f ca="1">IF(ISNUMBER(INDIRECT("申请表!A192")),INDIRECT("申请表!A192")&amp;"","")</f>
        <v/>
      </c>
      <c r="B192" s="9" t="str">
        <f ca="1">INDIRECT("申请表!B192")&amp;""</f>
        <v/>
      </c>
      <c r="C192" s="10" t="str">
        <f ca="1">IF(INDIRECT("申请表!C192")=申请表!C12,"",INDIRECT("申请表!C192")&amp;"")</f>
        <v/>
      </c>
      <c r="D192" s="10"/>
      <c r="E192" s="10" t="str">
        <f ca="1">INDIRECT("申请表!D192")&amp;""</f>
        <v/>
      </c>
      <c r="F192" s="11" t="str">
        <f ca="1">INDIRECT("申请表!E192")&amp;""</f>
        <v/>
      </c>
      <c r="G192" s="11" t="str">
        <f ca="1">IF(OR(INDIRECT("申请表!F192")=申请表!F8,INDIRECT("申请表!F192")=申请表!F12),"",INDIRECT("申请表!F192")&amp;"")</f>
        <v/>
      </c>
      <c r="H192" s="10" t="str">
        <f ca="1">IF(INDIRECT("申请表!K192")=申请表!K12,"",INDIRECT("申请表!K192")&amp;"")</f>
        <v/>
      </c>
      <c r="I192" s="10" t="str">
        <f ca="1">INDIRECT("申请表!J192")&amp;""</f>
        <v/>
      </c>
      <c r="J192" s="10" t="str">
        <f ca="1">INDIRECT("申请表!l192")&amp;""</f>
        <v/>
      </c>
    </row>
    <row r="193" spans="1:10" x14ac:dyDescent="0.25">
      <c r="A193" s="1" t="str">
        <f ca="1">IF(ISNUMBER(INDIRECT("申请表!A193")),INDIRECT("申请表!A193")&amp;"","")</f>
        <v/>
      </c>
      <c r="B193" s="9" t="str">
        <f ca="1">INDIRECT("申请表!B193")&amp;""</f>
        <v/>
      </c>
      <c r="C193" s="10" t="str">
        <f ca="1">IF(INDIRECT("申请表!C193")=申请表!C12,"",INDIRECT("申请表!C193")&amp;"")</f>
        <v/>
      </c>
      <c r="D193" s="10"/>
      <c r="E193" s="10" t="str">
        <f ca="1">INDIRECT("申请表!D193")&amp;""</f>
        <v/>
      </c>
      <c r="F193" s="11" t="str">
        <f ca="1">INDIRECT("申请表!E193")&amp;""</f>
        <v/>
      </c>
      <c r="G193" s="11" t="str">
        <f ca="1">IF(OR(INDIRECT("申请表!F193")=申请表!F8,INDIRECT("申请表!F193")=申请表!F12),"",INDIRECT("申请表!F193")&amp;"")</f>
        <v/>
      </c>
      <c r="H193" s="10" t="str">
        <f ca="1">IF(INDIRECT("申请表!K193")=申请表!K12,"",INDIRECT("申请表!K193")&amp;"")</f>
        <v/>
      </c>
      <c r="I193" s="10" t="str">
        <f ca="1">INDIRECT("申请表!J193")&amp;""</f>
        <v/>
      </c>
      <c r="J193" s="10" t="str">
        <f ca="1">INDIRECT("申请表!l193")&amp;""</f>
        <v/>
      </c>
    </row>
    <row r="194" spans="1:10" x14ac:dyDescent="0.25">
      <c r="A194" s="1" t="str">
        <f ca="1">IF(ISNUMBER(INDIRECT("申请表!A194")),INDIRECT("申请表!A194")&amp;"","")</f>
        <v/>
      </c>
      <c r="B194" s="9" t="str">
        <f ca="1">INDIRECT("申请表!B194")&amp;""</f>
        <v/>
      </c>
      <c r="C194" s="10" t="str">
        <f ca="1">IF(INDIRECT("申请表!C194")=申请表!C12,"",INDIRECT("申请表!C194")&amp;"")</f>
        <v/>
      </c>
      <c r="D194" s="10"/>
      <c r="E194" s="10" t="str">
        <f ca="1">INDIRECT("申请表!D194")&amp;""</f>
        <v/>
      </c>
      <c r="F194" s="11" t="str">
        <f ca="1">INDIRECT("申请表!E194")&amp;""</f>
        <v/>
      </c>
      <c r="G194" s="11" t="str">
        <f ca="1">IF(OR(INDIRECT("申请表!F194")=申请表!F8,INDIRECT("申请表!F194")=申请表!F12),"",INDIRECT("申请表!F194")&amp;"")</f>
        <v/>
      </c>
      <c r="H194" s="10" t="str">
        <f ca="1">IF(INDIRECT("申请表!K194")=申请表!K12,"",INDIRECT("申请表!K194")&amp;"")</f>
        <v/>
      </c>
      <c r="I194" s="10" t="str">
        <f ca="1">INDIRECT("申请表!J194")&amp;""</f>
        <v/>
      </c>
      <c r="J194" s="10" t="str">
        <f ca="1">INDIRECT("申请表!l194")&amp;""</f>
        <v/>
      </c>
    </row>
    <row r="195" spans="1:10" x14ac:dyDescent="0.25">
      <c r="A195" s="1" t="str">
        <f ca="1">IF(ISNUMBER(INDIRECT("申请表!A195")),INDIRECT("申请表!A195")&amp;"","")</f>
        <v/>
      </c>
      <c r="B195" s="9" t="str">
        <f ca="1">INDIRECT("申请表!B195")&amp;""</f>
        <v/>
      </c>
      <c r="C195" s="10" t="str">
        <f ca="1">IF(INDIRECT("申请表!C195")=申请表!C12,"",INDIRECT("申请表!C195")&amp;"")</f>
        <v/>
      </c>
      <c r="D195" s="10"/>
      <c r="E195" s="10" t="str">
        <f ca="1">INDIRECT("申请表!D195")&amp;""</f>
        <v/>
      </c>
      <c r="F195" s="11" t="str">
        <f ca="1">INDIRECT("申请表!E195")&amp;""</f>
        <v/>
      </c>
      <c r="G195" s="11" t="str">
        <f ca="1">IF(OR(INDIRECT("申请表!F195")=申请表!F8,INDIRECT("申请表!F195")=申请表!F12),"",INDIRECT("申请表!F195")&amp;"")</f>
        <v/>
      </c>
      <c r="H195" s="10" t="str">
        <f ca="1">IF(INDIRECT("申请表!K195")=申请表!K12,"",INDIRECT("申请表!K195")&amp;"")</f>
        <v/>
      </c>
      <c r="I195" s="10" t="str">
        <f ca="1">INDIRECT("申请表!J195")&amp;""</f>
        <v/>
      </c>
      <c r="J195" s="10" t="str">
        <f ca="1">INDIRECT("申请表!l195")&amp;""</f>
        <v/>
      </c>
    </row>
    <row r="196" spans="1:10" x14ac:dyDescent="0.25">
      <c r="A196" s="1" t="str">
        <f ca="1">IF(ISNUMBER(INDIRECT("申请表!A196")),INDIRECT("申请表!A196")&amp;"","")</f>
        <v/>
      </c>
      <c r="B196" s="9" t="str">
        <f ca="1">INDIRECT("申请表!B196")&amp;""</f>
        <v/>
      </c>
      <c r="C196" s="10" t="str">
        <f ca="1">IF(INDIRECT("申请表!C196")=申请表!C12,"",INDIRECT("申请表!C196")&amp;"")</f>
        <v/>
      </c>
      <c r="D196" s="10"/>
      <c r="E196" s="10" t="str">
        <f ca="1">INDIRECT("申请表!D196")&amp;""</f>
        <v/>
      </c>
      <c r="F196" s="11" t="str">
        <f ca="1">INDIRECT("申请表!E196")&amp;""</f>
        <v/>
      </c>
      <c r="G196" s="11" t="str">
        <f ca="1">IF(OR(INDIRECT("申请表!F196")=申请表!F8,INDIRECT("申请表!F196")=申请表!F12),"",INDIRECT("申请表!F196")&amp;"")</f>
        <v/>
      </c>
      <c r="H196" s="10" t="str">
        <f ca="1">IF(INDIRECT("申请表!K196")=申请表!K12,"",INDIRECT("申请表!K196")&amp;"")</f>
        <v/>
      </c>
      <c r="I196" s="10" t="str">
        <f ca="1">INDIRECT("申请表!J196")&amp;""</f>
        <v/>
      </c>
      <c r="J196" s="10" t="str">
        <f ca="1">INDIRECT("申请表!l196")&amp;""</f>
        <v/>
      </c>
    </row>
    <row r="197" spans="1:10" x14ac:dyDescent="0.25">
      <c r="A197" s="1" t="str">
        <f ca="1">IF(ISNUMBER(INDIRECT("申请表!A197")),INDIRECT("申请表!A197")&amp;"","")</f>
        <v/>
      </c>
      <c r="B197" s="9" t="str">
        <f ca="1">INDIRECT("申请表!B197")&amp;""</f>
        <v/>
      </c>
      <c r="C197" s="10" t="str">
        <f ca="1">IF(INDIRECT("申请表!C197")=申请表!C12,"",INDIRECT("申请表!C197")&amp;"")</f>
        <v/>
      </c>
      <c r="D197" s="10"/>
      <c r="E197" s="10" t="str">
        <f ca="1">INDIRECT("申请表!D197")&amp;""</f>
        <v/>
      </c>
      <c r="F197" s="11" t="str">
        <f ca="1">INDIRECT("申请表!E197")&amp;""</f>
        <v/>
      </c>
      <c r="G197" s="11" t="str">
        <f ca="1">IF(OR(INDIRECT("申请表!F197")=申请表!F8,INDIRECT("申请表!F197")=申请表!F12),"",INDIRECT("申请表!F197")&amp;"")</f>
        <v/>
      </c>
      <c r="H197" s="10" t="str">
        <f ca="1">IF(INDIRECT("申请表!K197")=申请表!K12,"",INDIRECT("申请表!K197")&amp;"")</f>
        <v/>
      </c>
      <c r="I197" s="10" t="str">
        <f ca="1">INDIRECT("申请表!J197")&amp;""</f>
        <v/>
      </c>
      <c r="J197" s="10" t="str">
        <f ca="1">INDIRECT("申请表!l197")&amp;""</f>
        <v/>
      </c>
    </row>
    <row r="198" spans="1:10" x14ac:dyDescent="0.25">
      <c r="A198" s="1" t="str">
        <f ca="1">IF(ISNUMBER(INDIRECT("申请表!A198")),INDIRECT("申请表!A198")&amp;"","")</f>
        <v/>
      </c>
      <c r="B198" s="9" t="str">
        <f ca="1">INDIRECT("申请表!B198")&amp;""</f>
        <v/>
      </c>
      <c r="C198" s="10" t="str">
        <f ca="1">IF(INDIRECT("申请表!C198")=申请表!C12,"",INDIRECT("申请表!C198")&amp;"")</f>
        <v/>
      </c>
      <c r="D198" s="10"/>
      <c r="E198" s="10" t="str">
        <f ca="1">INDIRECT("申请表!D198")&amp;""</f>
        <v/>
      </c>
      <c r="F198" s="11" t="str">
        <f ca="1">INDIRECT("申请表!E198")&amp;""</f>
        <v/>
      </c>
      <c r="G198" s="11" t="str">
        <f ca="1">IF(OR(INDIRECT("申请表!F198")=申请表!F8,INDIRECT("申请表!F198")=申请表!F12),"",INDIRECT("申请表!F198")&amp;"")</f>
        <v/>
      </c>
      <c r="H198" s="10" t="str">
        <f ca="1">IF(INDIRECT("申请表!K198")=申请表!K12,"",INDIRECT("申请表!K198")&amp;"")</f>
        <v/>
      </c>
      <c r="I198" s="10" t="str">
        <f ca="1">INDIRECT("申请表!J198")&amp;""</f>
        <v/>
      </c>
      <c r="J198" s="10" t="str">
        <f ca="1">INDIRECT("申请表!l198")&amp;""</f>
        <v/>
      </c>
    </row>
    <row r="199" spans="1:10" x14ac:dyDescent="0.25">
      <c r="A199" s="1" t="str">
        <f ca="1">IF(ISNUMBER(INDIRECT("申请表!A199")),INDIRECT("申请表!A199")&amp;"","")</f>
        <v/>
      </c>
      <c r="B199" s="9" t="str">
        <f ca="1">INDIRECT("申请表!B199")&amp;""</f>
        <v/>
      </c>
      <c r="C199" s="10" t="str">
        <f ca="1">IF(INDIRECT("申请表!C199")=申请表!C12,"",INDIRECT("申请表!C199")&amp;"")</f>
        <v/>
      </c>
      <c r="D199" s="10"/>
      <c r="E199" s="10" t="str">
        <f ca="1">INDIRECT("申请表!D199")&amp;""</f>
        <v/>
      </c>
      <c r="F199" s="11" t="str">
        <f ca="1">INDIRECT("申请表!E199")&amp;""</f>
        <v/>
      </c>
      <c r="G199" s="11" t="str">
        <f ca="1">IF(OR(INDIRECT("申请表!F199")=申请表!F8,INDIRECT("申请表!F199")=申请表!F12),"",INDIRECT("申请表!F199")&amp;"")</f>
        <v/>
      </c>
      <c r="H199" s="10" t="str">
        <f ca="1">IF(INDIRECT("申请表!K199")=申请表!K12,"",INDIRECT("申请表!K199")&amp;"")</f>
        <v/>
      </c>
      <c r="I199" s="10" t="str">
        <f ca="1">INDIRECT("申请表!J199")&amp;""</f>
        <v/>
      </c>
      <c r="J199" s="10" t="str">
        <f ca="1">INDIRECT("申请表!l199")&amp;""</f>
        <v/>
      </c>
    </row>
    <row r="200" spans="1:10" x14ac:dyDescent="0.25">
      <c r="A200" s="1" t="str">
        <f ca="1">IF(ISNUMBER(INDIRECT("申请表!A200")),INDIRECT("申请表!A200")&amp;"","")</f>
        <v/>
      </c>
      <c r="C200" s="2" t="str">
        <f ca="1">IF(INDIRECT("申请表!C200")=申请表!C12,"",INDIRECT("申请表!C200")&amp;"")</f>
        <v/>
      </c>
      <c r="F200" s="2" t="str">
        <f ca="1">INDIRECT("申请表!E200")&amp;""</f>
        <v/>
      </c>
      <c r="G200" s="2" t="str">
        <f ca="1">IF(OR(INDIRECT("申请表!F200")=申请表!F8,INDIRECT("申请表!F200")=申请表!F12),"",INDIRECT("申请表!F200")&amp;"")</f>
        <v/>
      </c>
      <c r="H200" s="2" t="str">
        <f ca="1">IF(INDIRECT("申请表!K200")=申请表!K12,"",INDIRECT("申请表!K200")&amp;"")</f>
        <v/>
      </c>
      <c r="I200" s="2" t="str">
        <f ca="1">INDIRECT("申请表!J200")&amp;""</f>
        <v/>
      </c>
      <c r="J200" s="2" t="str">
        <f ca="1">INDIRECT("申请表!l200")&amp;""</f>
        <v/>
      </c>
    </row>
    <row r="201" spans="1:10" x14ac:dyDescent="0.25">
      <c r="A201" s="1" t="str">
        <f ca="1">IF(ISNUMBER(INDIRECT("申请表!A201")),INDIRECT("申请表!A201")&amp;"","")</f>
        <v/>
      </c>
      <c r="C201" s="2" t="str">
        <f ca="1">IF(INDIRECT("申请表!C201")=申请表!C12,"",INDIRECT("申请表!C201")&amp;"")</f>
        <v/>
      </c>
      <c r="F201" s="2" t="str">
        <f ca="1">INDIRECT("申请表!E201")&amp;""</f>
        <v/>
      </c>
      <c r="G201" s="2" t="str">
        <f ca="1">IF(OR(INDIRECT("申请表!F201")=申请表!F8,INDIRECT("申请表!F201")=申请表!F12),"",INDIRECT("申请表!F201")&amp;"")</f>
        <v/>
      </c>
      <c r="H201" s="2" t="str">
        <f ca="1">IF(INDIRECT("申请表!K201")=申请表!K12,"",INDIRECT("申请表!K201")&amp;"")</f>
        <v/>
      </c>
      <c r="I201" s="2" t="str">
        <f ca="1">INDIRECT("申请表!J201")&amp;""</f>
        <v/>
      </c>
      <c r="J201" s="2" t="str">
        <f ca="1">INDIRECT("申请表!l201")&amp;""</f>
        <v/>
      </c>
    </row>
    <row r="202" spans="1:10" x14ac:dyDescent="0.25">
      <c r="A202" s="1" t="str">
        <f ca="1">IF(ISNUMBER(INDIRECT("申请表!A202")),INDIRECT("申请表!A202")&amp;"","")</f>
        <v/>
      </c>
      <c r="C202" s="2" t="str">
        <f ca="1">IF(INDIRECT("申请表!C202")=申请表!C12,"",INDIRECT("申请表!C202")&amp;"")</f>
        <v/>
      </c>
      <c r="F202" s="2" t="str">
        <f ca="1">INDIRECT("申请表!E202")&amp;""</f>
        <v/>
      </c>
      <c r="G202" s="2" t="str">
        <f ca="1">IF(OR(INDIRECT("申请表!F202")=申请表!F8,INDIRECT("申请表!F202")=申请表!F12),"",INDIRECT("申请表!F202")&amp;"")</f>
        <v/>
      </c>
      <c r="H202" s="2" t="str">
        <f ca="1">IF(INDIRECT("申请表!K202")=申请表!K12,"",INDIRECT("申请表!K202")&amp;"")</f>
        <v/>
      </c>
      <c r="I202" s="2" t="str">
        <f ca="1">INDIRECT("申请表!J202")&amp;""</f>
        <v/>
      </c>
      <c r="J202" s="2" t="str">
        <f ca="1">INDIRECT("申请表!l202")&amp;""</f>
        <v/>
      </c>
    </row>
  </sheetData>
  <mergeCells count="3">
    <mergeCell ref="B1:J1"/>
    <mergeCell ref="A2:B2"/>
    <mergeCell ref="I2:J2"/>
  </mergeCells>
  <phoneticPr fontId="19" type="noConversion"/>
  <dataValidations count="1">
    <dataValidation type="decimal" allowBlank="1" showInputMessage="1" showErrorMessage="1" error="请输入数值" sqref="F4:G199" xr:uid="{00000000-0002-0000-0100-000000000000}">
      <formula1>0</formula1>
      <formula2>10000000000</formula2>
    </dataValidation>
  </dataValidations>
  <pageMargins left="0.75" right="0.75" top="1" bottom="1" header="0.51180555555555596" footer="0.51180555555555596"/>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申请表</vt:lpstr>
      <vt:lpstr>性能表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zhjhk</dc:creator>
  <cp:lastModifiedBy>Lenovo</cp:lastModifiedBy>
  <cp:lastPrinted>2019-04-17T00:58:41Z</cp:lastPrinted>
  <dcterms:created xsi:type="dcterms:W3CDTF">2017-11-25T11:39:00Z</dcterms:created>
  <dcterms:modified xsi:type="dcterms:W3CDTF">2026-01-27T02:54:21Z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2052-11.1.0.8515</vt:lpwstr>
  </property>
</Properties>
</file>